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Ajna\Desktop\26\"/>
    </mc:Choice>
  </mc:AlternateContent>
  <xr:revisionPtr revIDLastSave="0" documentId="8_{C01E2362-9A97-4A39-A4F8-2856C4EB71DF}" xr6:coauthVersionLast="41" xr6:coauthVersionMax="41" xr10:uidLastSave="{00000000-0000-0000-0000-000000000000}"/>
  <bookViews>
    <workbookView xWindow="-120" yWindow="-120" windowWidth="29040" windowHeight="17640" tabRatio="845" xr2:uid="{00000000-000D-0000-FFFF-FFFF00000000}"/>
  </bookViews>
  <sheets>
    <sheet name="Naslovna" sheetId="24" r:id="rId1"/>
    <sheet name="Uputstvo" sheetId="21" r:id="rId2"/>
    <sheet name="2.1. Informacije o podnosiocu" sheetId="1" r:id="rId3"/>
    <sheet name="3.2.Struktura i obim proizvodnj" sheetId="3" r:id="rId4"/>
    <sheet name="3.3.Mat. input 3.4. Mat. troš." sheetId="4" r:id="rId5"/>
    <sheet name="Zaposleni 4.2, 4.3" sheetId="29" r:id="rId6"/>
    <sheet name="4.4. Projekcija zaposlenih" sheetId="5" r:id="rId7"/>
    <sheet name="6.2 Podaci o zemljištu" sheetId="32" r:id="rId8"/>
    <sheet name="8.1. Plan prodaje" sheetId="7" r:id="rId9"/>
    <sheet name="8.2. Ukupni prihodi" sheetId="8" r:id="rId10"/>
    <sheet name="8.3. Obračun amortizacije" sheetId="11" r:id="rId11"/>
    <sheet name="8.4. Strukt. i dinamika ulaganj" sheetId="9" r:id="rId12"/>
    <sheet name="8.5. Izvori finansiranja" sheetId="23" r:id="rId13"/>
    <sheet name="8.6. Bilans uspjeha" sheetId="13" r:id="rId14"/>
    <sheet name="8.7. Novčani tok" sheetId="14" r:id="rId15"/>
    <sheet name="8.8. Bilans stanja" sheetId="25" r:id="rId16"/>
    <sheet name="9.1. Statička ocjena efikasnost" sheetId="31" r:id="rId17"/>
    <sheet name="9.2.1. Ekonomski tok" sheetId="27" r:id="rId18"/>
    <sheet name="9.2.2. Neto sadašnja vrijednost" sheetId="28" r:id="rId19"/>
    <sheet name="10. Dobijeni rezultat" sheetId="22" r:id="rId20"/>
  </sheets>
  <definedNames>
    <definedName name="_ftn1" localSheetId="2">'2.1. Informacije o podnosiocu'!$A$37</definedName>
    <definedName name="_ftnref1" localSheetId="2">'2.1. Informacije o podnosiocu'!$A$30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32" l="1"/>
  <c r="H15" i="32"/>
  <c r="G15" i="32"/>
  <c r="F15" i="32"/>
  <c r="E15" i="32"/>
  <c r="D15" i="32"/>
  <c r="I9" i="32"/>
  <c r="H9" i="32"/>
  <c r="G9" i="32"/>
  <c r="F9" i="32"/>
  <c r="E9" i="32"/>
  <c r="D9" i="32"/>
  <c r="B11" i="31" l="1"/>
  <c r="C7" i="31" s="1"/>
  <c r="D9" i="31" l="1"/>
  <c r="D7" i="31"/>
  <c r="C8" i="31"/>
  <c r="D8" i="31"/>
  <c r="C9" i="31"/>
  <c r="E9" i="31" l="1"/>
  <c r="E8" i="31"/>
  <c r="E7" i="31"/>
  <c r="E8" i="7" l="1"/>
  <c r="F8" i="7" s="1"/>
  <c r="G8" i="7" s="1"/>
  <c r="H8" i="7" s="1"/>
  <c r="I8" i="7" s="1"/>
  <c r="J8" i="7" s="1"/>
  <c r="K8" i="7" s="1"/>
  <c r="L8" i="7" s="1"/>
  <c r="M8" i="7" s="1"/>
  <c r="D5" i="5"/>
  <c r="E5" i="5" s="1"/>
  <c r="F5" i="5" s="1"/>
  <c r="G5" i="5" s="1"/>
  <c r="H5" i="5" s="1"/>
  <c r="I5" i="5" s="1"/>
  <c r="J5" i="5" s="1"/>
  <c r="K5" i="5" s="1"/>
  <c r="L5" i="5" s="1"/>
  <c r="E26" i="4"/>
  <c r="F26" i="4" s="1"/>
  <c r="G26" i="4" s="1"/>
  <c r="H26" i="4" s="1"/>
  <c r="I26" i="4" s="1"/>
  <c r="J26" i="4" s="1"/>
  <c r="K26" i="4" s="1"/>
  <c r="L26" i="4" s="1"/>
  <c r="M26" i="4" s="1"/>
  <c r="E16" i="29" l="1"/>
  <c r="L28" i="23" l="1"/>
  <c r="K28" i="23"/>
  <c r="J28" i="23"/>
  <c r="I28" i="23"/>
  <c r="H28" i="23"/>
  <c r="G28" i="23"/>
  <c r="F28" i="23"/>
  <c r="E28" i="23"/>
  <c r="D28" i="23"/>
  <c r="D29" i="23" s="1"/>
  <c r="L24" i="23"/>
  <c r="K24" i="23"/>
  <c r="J24" i="23"/>
  <c r="I24" i="23"/>
  <c r="H24" i="23"/>
  <c r="G24" i="23"/>
  <c r="F24" i="23"/>
  <c r="E24" i="23"/>
  <c r="D24" i="23"/>
  <c r="D25" i="23" s="1"/>
  <c r="A7" i="11"/>
  <c r="D27" i="23" l="1"/>
  <c r="D26" i="23" s="1"/>
  <c r="E29" i="23"/>
  <c r="E25" i="23"/>
  <c r="D23" i="23"/>
  <c r="D22" i="23" s="1"/>
  <c r="C37" i="23"/>
  <c r="C36" i="23"/>
  <c r="C24" i="25"/>
  <c r="F29" i="23" l="1"/>
  <c r="E27" i="23"/>
  <c r="E26" i="23" s="1"/>
  <c r="F25" i="23"/>
  <c r="E23" i="23"/>
  <c r="E22" i="23" s="1"/>
  <c r="C34" i="23"/>
  <c r="C35" i="23"/>
  <c r="G22" i="11"/>
  <c r="H22" i="11" s="1"/>
  <c r="G23" i="11"/>
  <c r="H23" i="11" s="1"/>
  <c r="G24" i="11"/>
  <c r="G25" i="11"/>
  <c r="H25" i="11"/>
  <c r="B8" i="9"/>
  <c r="B9" i="9"/>
  <c r="A8" i="9"/>
  <c r="A9" i="9"/>
  <c r="B7" i="9"/>
  <c r="A7" i="9"/>
  <c r="D18" i="9"/>
  <c r="G29" i="23" l="1"/>
  <c r="G27" i="23" s="1"/>
  <c r="G26" i="23" s="1"/>
  <c r="F27" i="23"/>
  <c r="F26" i="23" s="1"/>
  <c r="G25" i="23"/>
  <c r="G23" i="23" s="1"/>
  <c r="G22" i="23" s="1"/>
  <c r="F23" i="23"/>
  <c r="F22" i="23" s="1"/>
  <c r="H24" i="11"/>
  <c r="I22" i="11"/>
  <c r="J22" i="11" s="1"/>
  <c r="I25" i="11"/>
  <c r="I23" i="11"/>
  <c r="B9" i="5"/>
  <c r="H29" i="23" l="1"/>
  <c r="H27" i="23" s="1"/>
  <c r="H26" i="23" s="1"/>
  <c r="H25" i="23"/>
  <c r="H23" i="23" s="1"/>
  <c r="H22" i="23" s="1"/>
  <c r="I24" i="11"/>
  <c r="K22" i="11"/>
  <c r="L22" i="11" s="1"/>
  <c r="J23" i="11"/>
  <c r="J25" i="11"/>
  <c r="I29" i="23" l="1"/>
  <c r="I25" i="23"/>
  <c r="J24" i="11"/>
  <c r="K24" i="11" s="1"/>
  <c r="M22" i="11"/>
  <c r="N22" i="11" s="1"/>
  <c r="O22" i="11" s="1"/>
  <c r="P22" i="11" s="1"/>
  <c r="K23" i="11"/>
  <c r="K25" i="11"/>
  <c r="L25" i="11" s="1"/>
  <c r="L24" i="11" l="1"/>
  <c r="M24" i="11" s="1"/>
  <c r="J29" i="23"/>
  <c r="I27" i="23"/>
  <c r="I26" i="23" s="1"/>
  <c r="J25" i="23"/>
  <c r="I23" i="23"/>
  <c r="I22" i="23" s="1"/>
  <c r="N24" i="11"/>
  <c r="O24" i="11" s="1"/>
  <c r="P24" i="11" s="1"/>
  <c r="O25" i="11"/>
  <c r="L23" i="11"/>
  <c r="M23" i="11" s="1"/>
  <c r="M25" i="11"/>
  <c r="N25" i="11" s="1"/>
  <c r="K29" i="23" l="1"/>
  <c r="K27" i="23" s="1"/>
  <c r="K26" i="23" s="1"/>
  <c r="J27" i="23"/>
  <c r="J26" i="23" s="1"/>
  <c r="K25" i="23"/>
  <c r="K23" i="23" s="1"/>
  <c r="K22" i="23" s="1"/>
  <c r="J23" i="23"/>
  <c r="J22" i="23" s="1"/>
  <c r="N23" i="11"/>
  <c r="O23" i="11" s="1"/>
  <c r="P23" i="11" s="1"/>
  <c r="P25" i="11"/>
  <c r="L29" i="23" l="1"/>
  <c r="L27" i="23" s="1"/>
  <c r="L26" i="23" s="1"/>
  <c r="L25" i="23"/>
  <c r="L23" i="23" s="1"/>
  <c r="L22" i="23" s="1"/>
  <c r="B27" i="4"/>
  <c r="D27" i="4" l="1"/>
  <c r="E27" i="4"/>
  <c r="F27" i="4" l="1"/>
  <c r="G27" i="4"/>
  <c r="H27" i="4" l="1"/>
  <c r="I27" i="4" l="1"/>
  <c r="J27" i="4" l="1"/>
  <c r="K27" i="4"/>
  <c r="G20" i="11"/>
  <c r="H20" i="11" s="1"/>
  <c r="G21" i="11"/>
  <c r="H21" i="11" s="1"/>
  <c r="L27" i="4" l="1"/>
  <c r="I21" i="11"/>
  <c r="J21" i="11" s="1"/>
  <c r="K21" i="11" s="1"/>
  <c r="I20" i="11"/>
  <c r="J20" i="11" s="1"/>
  <c r="M27" i="4" l="1"/>
  <c r="C37" i="7"/>
  <c r="K20" i="11"/>
  <c r="L21" i="11"/>
  <c r="M21" i="11" l="1"/>
  <c r="N21" i="11" s="1"/>
  <c r="L20" i="11"/>
  <c r="M20" i="11" s="1"/>
  <c r="C17" i="14"/>
  <c r="O21" i="11" l="1"/>
  <c r="P21" i="11" s="1"/>
  <c r="N20" i="11"/>
  <c r="O20" i="11" s="1"/>
  <c r="P20" i="11" s="1"/>
  <c r="G17" i="11"/>
  <c r="G18" i="11"/>
  <c r="G19" i="11"/>
  <c r="G26" i="11"/>
  <c r="G16" i="11"/>
  <c r="A8" i="11" l="1"/>
  <c r="A9" i="11"/>
  <c r="A10" i="11"/>
  <c r="A11" i="11"/>
  <c r="A12" i="11"/>
  <c r="C10" i="28" l="1"/>
  <c r="D10" i="28" s="1"/>
  <c r="E10" i="28" s="1"/>
  <c r="F10" i="28" s="1"/>
  <c r="G10" i="28" s="1"/>
  <c r="H10" i="28" s="1"/>
  <c r="I10" i="28" s="1"/>
  <c r="J10" i="28" s="1"/>
  <c r="K10" i="28" s="1"/>
  <c r="A6" i="23"/>
  <c r="A7" i="23"/>
  <c r="A8" i="23"/>
  <c r="A5" i="23"/>
  <c r="H17" i="11" l="1"/>
  <c r="I17" i="11" s="1"/>
  <c r="H18" i="11"/>
  <c r="I18" i="11" s="1"/>
  <c r="H19" i="11"/>
  <c r="I19" i="11" s="1"/>
  <c r="H26" i="11"/>
  <c r="I26" i="11" s="1"/>
  <c r="H16" i="11"/>
  <c r="I16" i="11" s="1"/>
  <c r="J17" i="11" l="1"/>
  <c r="K17" i="11" s="1"/>
  <c r="L17" i="11" s="1"/>
  <c r="J19" i="11"/>
  <c r="K19" i="11" s="1"/>
  <c r="L19" i="11" s="1"/>
  <c r="J18" i="11"/>
  <c r="J16" i="11"/>
  <c r="J26" i="11"/>
  <c r="K26" i="11" s="1"/>
  <c r="M17" i="11" l="1"/>
  <c r="N17" i="11" s="1"/>
  <c r="O17" i="11" s="1"/>
  <c r="P17" i="11" s="1"/>
  <c r="K18" i="11"/>
  <c r="K16" i="11"/>
  <c r="L16" i="11" s="1"/>
  <c r="M19" i="11"/>
  <c r="N19" i="11" s="1"/>
  <c r="L26" i="11"/>
  <c r="M26" i="11" s="1"/>
  <c r="O19" i="11" l="1"/>
  <c r="P19" i="11" s="1"/>
  <c r="N26" i="11"/>
  <c r="O26" i="11" s="1"/>
  <c r="L18" i="11"/>
  <c r="M18" i="11" s="1"/>
  <c r="M16" i="11"/>
  <c r="N18" i="11" l="1"/>
  <c r="O18" i="11" s="1"/>
  <c r="P18" i="11" s="1"/>
  <c r="P26" i="11"/>
  <c r="N16" i="11"/>
  <c r="O16" i="11" s="1"/>
  <c r="P16" i="11" l="1"/>
  <c r="E5" i="3" l="1"/>
  <c r="E5" i="4" l="1"/>
  <c r="F5" i="4" s="1"/>
  <c r="G5" i="4" s="1"/>
  <c r="H5" i="4" s="1"/>
  <c r="I5" i="4" s="1"/>
  <c r="J5" i="4" s="1"/>
  <c r="K5" i="4" s="1"/>
  <c r="L5" i="4" s="1"/>
  <c r="M5" i="4" s="1"/>
  <c r="C9" i="27" l="1"/>
  <c r="D9" i="27"/>
  <c r="E9" i="27"/>
  <c r="F9" i="27"/>
  <c r="G9" i="27"/>
  <c r="H9" i="27"/>
  <c r="I9" i="27"/>
  <c r="J9" i="27"/>
  <c r="B9" i="27"/>
  <c r="B30" i="25" l="1"/>
  <c r="C28" i="25"/>
  <c r="D28" i="25"/>
  <c r="E28" i="25"/>
  <c r="F28" i="25"/>
  <c r="G28" i="25"/>
  <c r="H28" i="25"/>
  <c r="I28" i="25"/>
  <c r="J28" i="25"/>
  <c r="K28" i="25"/>
  <c r="L28" i="25"/>
  <c r="B28" i="25"/>
  <c r="B26" i="25"/>
  <c r="B21" i="25"/>
  <c r="E8" i="25"/>
  <c r="F8" i="25"/>
  <c r="G8" i="25"/>
  <c r="H8" i="25"/>
  <c r="I8" i="25"/>
  <c r="J8" i="25"/>
  <c r="K8" i="25"/>
  <c r="L8" i="25"/>
  <c r="B8" i="25"/>
  <c r="B32" i="25" l="1"/>
  <c r="C16" i="14"/>
  <c r="D16" i="14"/>
  <c r="E16" i="14"/>
  <c r="F16" i="14"/>
  <c r="G16" i="14"/>
  <c r="H16" i="14"/>
  <c r="I16" i="14"/>
  <c r="J16" i="14"/>
  <c r="K16" i="14"/>
  <c r="C13" i="14"/>
  <c r="D13" i="14"/>
  <c r="E13" i="14"/>
  <c r="F13" i="14"/>
  <c r="G13" i="14"/>
  <c r="H13" i="14"/>
  <c r="I13" i="14"/>
  <c r="J13" i="14"/>
  <c r="B13" i="14"/>
  <c r="C10" i="14"/>
  <c r="D10" i="14"/>
  <c r="E10" i="14"/>
  <c r="F10" i="14"/>
  <c r="G10" i="14"/>
  <c r="H10" i="14"/>
  <c r="I10" i="14"/>
  <c r="J10" i="14"/>
  <c r="K10" i="14"/>
  <c r="J4" i="23" l="1"/>
  <c r="B11" i="14" s="1"/>
  <c r="C28" i="9"/>
  <c r="B28" i="9"/>
  <c r="D19" i="9"/>
  <c r="E8" i="11" s="1"/>
  <c r="D20" i="9"/>
  <c r="E9" i="11" s="1"/>
  <c r="D21" i="9"/>
  <c r="E10" i="11" s="1"/>
  <c r="D22" i="9"/>
  <c r="E11" i="11" s="1"/>
  <c r="D23" i="9"/>
  <c r="E12" i="11" s="1"/>
  <c r="D24" i="9"/>
  <c r="D25" i="9"/>
  <c r="D26" i="9"/>
  <c r="D27" i="9"/>
  <c r="E7" i="11"/>
  <c r="D14" i="9"/>
  <c r="C13" i="9"/>
  <c r="C16" i="27" s="1"/>
  <c r="B13" i="9"/>
  <c r="B16" i="27" s="1"/>
  <c r="D7" i="9"/>
  <c r="D5" i="23" s="1"/>
  <c r="D8" i="9"/>
  <c r="D6" i="23" s="1"/>
  <c r="D9" i="9"/>
  <c r="D7" i="23" s="1"/>
  <c r="D10" i="9"/>
  <c r="D8" i="23" s="1"/>
  <c r="D11" i="9"/>
  <c r="D12" i="9"/>
  <c r="C6" i="9"/>
  <c r="B6" i="9"/>
  <c r="E27" i="11"/>
  <c r="B12" i="25" s="1"/>
  <c r="B11" i="25" s="1"/>
  <c r="D27" i="11"/>
  <c r="C13" i="8"/>
  <c r="B10" i="13" s="1"/>
  <c r="D13" i="8"/>
  <c r="C10" i="13" s="1"/>
  <c r="E13" i="8"/>
  <c r="D10" i="13" s="1"/>
  <c r="F13" i="8"/>
  <c r="E10" i="13" s="1"/>
  <c r="G13" i="8"/>
  <c r="F10" i="13" s="1"/>
  <c r="H13" i="8"/>
  <c r="G10" i="13" s="1"/>
  <c r="I13" i="8"/>
  <c r="H10" i="13" s="1"/>
  <c r="J13" i="8"/>
  <c r="I10" i="13" s="1"/>
  <c r="K13" i="8"/>
  <c r="J10" i="13" s="1"/>
  <c r="L13" i="8"/>
  <c r="K10" i="13" s="1"/>
  <c r="B13" i="8"/>
  <c r="B11" i="8"/>
  <c r="C8" i="8"/>
  <c r="B9" i="13" s="1"/>
  <c r="D8" i="8"/>
  <c r="C9" i="13" s="1"/>
  <c r="E8" i="8"/>
  <c r="D9" i="13" s="1"/>
  <c r="F8" i="8"/>
  <c r="E9" i="13" s="1"/>
  <c r="G8" i="8"/>
  <c r="F9" i="13" s="1"/>
  <c r="H8" i="8"/>
  <c r="G9" i="13" s="1"/>
  <c r="I8" i="8"/>
  <c r="H9" i="13" s="1"/>
  <c r="J8" i="8"/>
  <c r="I9" i="13" s="1"/>
  <c r="K8" i="8"/>
  <c r="J9" i="13" s="1"/>
  <c r="L8" i="8"/>
  <c r="K9" i="13" s="1"/>
  <c r="B8" i="8"/>
  <c r="D37" i="7"/>
  <c r="C7" i="8" s="1"/>
  <c r="E37" i="7"/>
  <c r="D7" i="8" s="1"/>
  <c r="F37" i="7"/>
  <c r="E7" i="8" s="1"/>
  <c r="G37" i="7"/>
  <c r="F7" i="8" s="1"/>
  <c r="H37" i="7"/>
  <c r="G7" i="8" s="1"/>
  <c r="I37" i="7"/>
  <c r="H7" i="8" s="1"/>
  <c r="J37" i="7"/>
  <c r="I7" i="8" s="1"/>
  <c r="K37" i="7"/>
  <c r="J7" i="8" s="1"/>
  <c r="L37" i="7"/>
  <c r="K7" i="8" s="1"/>
  <c r="M37" i="7"/>
  <c r="L7" i="8" s="1"/>
  <c r="B7" i="8"/>
  <c r="C13" i="5"/>
  <c r="D13" i="5"/>
  <c r="E13" i="5"/>
  <c r="F13" i="5"/>
  <c r="G13" i="5"/>
  <c r="H13" i="5"/>
  <c r="I13" i="5"/>
  <c r="J13" i="5"/>
  <c r="K13" i="5"/>
  <c r="L13" i="5"/>
  <c r="B13" i="5"/>
  <c r="C9" i="5"/>
  <c r="D9" i="5"/>
  <c r="E9" i="5"/>
  <c r="F9" i="5"/>
  <c r="G9" i="5"/>
  <c r="H9" i="5"/>
  <c r="I9" i="5"/>
  <c r="J9" i="5"/>
  <c r="K9" i="5"/>
  <c r="L9" i="5"/>
  <c r="E43" i="4"/>
  <c r="F43" i="4"/>
  <c r="G43" i="4"/>
  <c r="H43" i="4"/>
  <c r="I43" i="4"/>
  <c r="J43" i="4"/>
  <c r="K43" i="4"/>
  <c r="L43" i="4"/>
  <c r="M43" i="4"/>
  <c r="D43" i="4"/>
  <c r="E40" i="4"/>
  <c r="F40" i="4"/>
  <c r="G40" i="4"/>
  <c r="H40" i="4"/>
  <c r="I40" i="4"/>
  <c r="J40" i="4"/>
  <c r="K40" i="4"/>
  <c r="L40" i="4"/>
  <c r="M40" i="4"/>
  <c r="D40" i="4"/>
  <c r="E37" i="4"/>
  <c r="F37" i="4"/>
  <c r="G37" i="4"/>
  <c r="H37" i="4"/>
  <c r="I37" i="4"/>
  <c r="J37" i="4"/>
  <c r="K37" i="4"/>
  <c r="L37" i="4"/>
  <c r="M37" i="4"/>
  <c r="D37" i="4"/>
  <c r="B43" i="4"/>
  <c r="B40" i="4"/>
  <c r="B37" i="4"/>
  <c r="F5" i="3"/>
  <c r="G5" i="3" s="1"/>
  <c r="H5" i="3" s="1"/>
  <c r="I5" i="3" s="1"/>
  <c r="J5" i="3" s="1"/>
  <c r="K5" i="3" s="1"/>
  <c r="L5" i="3" s="1"/>
  <c r="M5" i="3" s="1"/>
  <c r="B6" i="8" l="1"/>
  <c r="B16" i="8" s="1"/>
  <c r="B15" i="25"/>
  <c r="B19" i="25" s="1"/>
  <c r="B14" i="27" s="1"/>
  <c r="I6" i="8"/>
  <c r="H8" i="13" s="1"/>
  <c r="H9" i="14" s="1"/>
  <c r="H8" i="14" s="1"/>
  <c r="H7" i="14" s="1"/>
  <c r="E6" i="8"/>
  <c r="D8" i="13" s="1"/>
  <c r="D9" i="14" s="1"/>
  <c r="D8" i="14" s="1"/>
  <c r="D8" i="27" s="1"/>
  <c r="D7" i="27" s="1"/>
  <c r="L6" i="8"/>
  <c r="K8" i="13" s="1"/>
  <c r="K9" i="14" s="1"/>
  <c r="K8" i="14" s="1"/>
  <c r="K8" i="27" s="1"/>
  <c r="H6" i="8"/>
  <c r="G8" i="13" s="1"/>
  <c r="G9" i="14" s="1"/>
  <c r="G8" i="14" s="1"/>
  <c r="G7" i="14" s="1"/>
  <c r="D6" i="8"/>
  <c r="C8" i="13" s="1"/>
  <c r="C6" i="8"/>
  <c r="B8" i="13" s="1"/>
  <c r="B9" i="14" s="1"/>
  <c r="B8" i="14" s="1"/>
  <c r="B8" i="27" s="1"/>
  <c r="K6" i="8"/>
  <c r="J8" i="13" s="1"/>
  <c r="J9" i="14" s="1"/>
  <c r="J8" i="14" s="1"/>
  <c r="J8" i="27" s="1"/>
  <c r="J7" i="27" s="1"/>
  <c r="G6" i="8"/>
  <c r="F8" i="13" s="1"/>
  <c r="F9" i="14" s="1"/>
  <c r="F8" i="14" s="1"/>
  <c r="F7" i="14" s="1"/>
  <c r="J6" i="8"/>
  <c r="I8" i="13" s="1"/>
  <c r="I9" i="14" s="1"/>
  <c r="I8" i="14" s="1"/>
  <c r="I7" i="14" s="1"/>
  <c r="F6" i="8"/>
  <c r="E8" i="13" s="1"/>
  <c r="E9" i="14" s="1"/>
  <c r="E8" i="14" s="1"/>
  <c r="E7" i="14" s="1"/>
  <c r="J14" i="5"/>
  <c r="F14" i="5"/>
  <c r="E13" i="11"/>
  <c r="L14" i="5"/>
  <c r="K18" i="27" s="1"/>
  <c r="H14" i="5"/>
  <c r="G18" i="27" s="1"/>
  <c r="D14" i="5"/>
  <c r="C22" i="14" s="1"/>
  <c r="D4" i="23"/>
  <c r="C9" i="14"/>
  <c r="C8" i="14" s="1"/>
  <c r="C8" i="27" s="1"/>
  <c r="C7" i="27" s="1"/>
  <c r="D46" i="4"/>
  <c r="B14" i="13" s="1"/>
  <c r="F46" i="4"/>
  <c r="D21" i="14" s="1"/>
  <c r="J46" i="4"/>
  <c r="H14" i="13" s="1"/>
  <c r="K22" i="14"/>
  <c r="G22" i="14"/>
  <c r="C18" i="27"/>
  <c r="C19" i="14"/>
  <c r="C15" i="27"/>
  <c r="G11" i="11"/>
  <c r="H11" i="11" s="1"/>
  <c r="I11" i="11" s="1"/>
  <c r="G10" i="11"/>
  <c r="H10" i="11" s="1"/>
  <c r="I10" i="11" s="1"/>
  <c r="J10" i="11" s="1"/>
  <c r="I15" i="13"/>
  <c r="I22" i="14"/>
  <c r="I18" i="27"/>
  <c r="E15" i="13"/>
  <c r="E22" i="14"/>
  <c r="E18" i="27"/>
  <c r="G7" i="11"/>
  <c r="H7" i="11" s="1"/>
  <c r="G9" i="11"/>
  <c r="H9" i="11" s="1"/>
  <c r="B19" i="14"/>
  <c r="B15" i="27"/>
  <c r="G12" i="11"/>
  <c r="H12" i="11" s="1"/>
  <c r="I12" i="11" s="1"/>
  <c r="G8" i="11"/>
  <c r="E28" i="11"/>
  <c r="B14" i="5"/>
  <c r="I14" i="5"/>
  <c r="E14" i="5"/>
  <c r="K14" i="5"/>
  <c r="G14" i="5"/>
  <c r="C14" i="5"/>
  <c r="D28" i="9"/>
  <c r="M46" i="4"/>
  <c r="E46" i="4"/>
  <c r="L46" i="4"/>
  <c r="H46" i="4"/>
  <c r="I46" i="4"/>
  <c r="B46" i="4"/>
  <c r="K46" i="4"/>
  <c r="G46" i="4"/>
  <c r="C5" i="8"/>
  <c r="G6" i="11" s="1"/>
  <c r="C15" i="9"/>
  <c r="D6" i="9"/>
  <c r="D13" i="9"/>
  <c r="B15" i="9"/>
  <c r="K15" i="13" l="1"/>
  <c r="H8" i="27"/>
  <c r="H7" i="27" s="1"/>
  <c r="G8" i="27"/>
  <c r="G7" i="27" s="1"/>
  <c r="D7" i="14"/>
  <c r="G15" i="13"/>
  <c r="C15" i="13"/>
  <c r="I9" i="11"/>
  <c r="J9" i="11" s="1"/>
  <c r="K9" i="11" s="1"/>
  <c r="B21" i="14"/>
  <c r="H21" i="14"/>
  <c r="I8" i="27"/>
  <c r="I7" i="27" s="1"/>
  <c r="D14" i="13"/>
  <c r="D17" i="27" s="1"/>
  <c r="E8" i="27"/>
  <c r="E7" i="27" s="1"/>
  <c r="F8" i="27"/>
  <c r="F7" i="27" s="1"/>
  <c r="J7" i="14"/>
  <c r="C7" i="14"/>
  <c r="I7" i="11"/>
  <c r="J7" i="11" s="1"/>
  <c r="F15" i="13"/>
  <c r="F22" i="14"/>
  <c r="F18" i="27"/>
  <c r="H8" i="11"/>
  <c r="D10" i="23"/>
  <c r="D11" i="23" s="1"/>
  <c r="B20" i="14"/>
  <c r="J15" i="13"/>
  <c r="J22" i="14"/>
  <c r="J18" i="27"/>
  <c r="G13" i="11"/>
  <c r="K10" i="11"/>
  <c r="L10" i="11" s="1"/>
  <c r="J11" i="11"/>
  <c r="D22" i="14"/>
  <c r="D18" i="27"/>
  <c r="D15" i="13"/>
  <c r="B8" i="22"/>
  <c r="B34" i="9"/>
  <c r="B17" i="14" s="1"/>
  <c r="B22" i="14"/>
  <c r="B18" i="27"/>
  <c r="B15" i="13"/>
  <c r="H22" i="14"/>
  <c r="H18" i="27"/>
  <c r="H15" i="13"/>
  <c r="J12" i="11"/>
  <c r="E14" i="13"/>
  <c r="E21" i="14"/>
  <c r="F14" i="13"/>
  <c r="F21" i="14"/>
  <c r="I14" i="13"/>
  <c r="I21" i="14"/>
  <c r="J14" i="13"/>
  <c r="J21" i="14"/>
  <c r="B17" i="27"/>
  <c r="C14" i="13"/>
  <c r="C21" i="14"/>
  <c r="G14" i="13"/>
  <c r="G21" i="14"/>
  <c r="K14" i="13"/>
  <c r="K21" i="14"/>
  <c r="H17" i="27"/>
  <c r="D25" i="7"/>
  <c r="C21" i="23"/>
  <c r="G15" i="11"/>
  <c r="D15" i="9"/>
  <c r="B12" i="27" l="1"/>
  <c r="B7" i="27" s="1"/>
  <c r="B16" i="14"/>
  <c r="K7" i="11"/>
  <c r="C9" i="25"/>
  <c r="C12" i="8"/>
  <c r="C11" i="8" s="1"/>
  <c r="J9" i="23"/>
  <c r="B7" i="22"/>
  <c r="H13" i="11"/>
  <c r="D12" i="8" s="1"/>
  <c r="D11" i="8" s="1"/>
  <c r="K12" i="11"/>
  <c r="L12" i="11" s="1"/>
  <c r="M12" i="11" s="1"/>
  <c r="K11" i="11"/>
  <c r="L9" i="11"/>
  <c r="B9" i="22"/>
  <c r="M10" i="11"/>
  <c r="N10" i="11" s="1"/>
  <c r="O10" i="11" s="1"/>
  <c r="P10" i="11" s="1"/>
  <c r="I8" i="11"/>
  <c r="I13" i="11" s="1"/>
  <c r="E12" i="8" s="1"/>
  <c r="E11" i="8" s="1"/>
  <c r="D8" i="25"/>
  <c r="K17" i="27"/>
  <c r="C17" i="27"/>
  <c r="I17" i="27"/>
  <c r="E17" i="27"/>
  <c r="G17" i="27"/>
  <c r="J17" i="27"/>
  <c r="F17" i="27"/>
  <c r="B6" i="13"/>
  <c r="B6" i="14" s="1"/>
  <c r="C6" i="25" s="1"/>
  <c r="B6" i="27" s="1"/>
  <c r="B8" i="28" s="1"/>
  <c r="G5" i="8"/>
  <c r="K6" i="11" s="1"/>
  <c r="H25" i="7"/>
  <c r="H5" i="8"/>
  <c r="L6" i="11" s="1"/>
  <c r="I25" i="7"/>
  <c r="I5" i="8"/>
  <c r="M6" i="11" s="1"/>
  <c r="J25" i="7"/>
  <c r="D5" i="8"/>
  <c r="H6" i="11" s="1"/>
  <c r="E25" i="7"/>
  <c r="E5" i="8"/>
  <c r="I6" i="11" s="1"/>
  <c r="F25" i="7"/>
  <c r="F5" i="8"/>
  <c r="J6" i="11" s="1"/>
  <c r="G25" i="7"/>
  <c r="K5" i="8"/>
  <c r="O6" i="11" s="1"/>
  <c r="L25" i="7"/>
  <c r="J5" i="8"/>
  <c r="N6" i="11" s="1"/>
  <c r="K25" i="7"/>
  <c r="L5" i="8"/>
  <c r="P6" i="11" s="1"/>
  <c r="M25" i="7"/>
  <c r="J8" i="11" l="1"/>
  <c r="J13" i="11" s="1"/>
  <c r="F12" i="8" s="1"/>
  <c r="F11" i="8" s="1"/>
  <c r="C11" i="13"/>
  <c r="C7" i="13" s="1"/>
  <c r="D16" i="8"/>
  <c r="B11" i="13"/>
  <c r="C16" i="8"/>
  <c r="D11" i="13"/>
  <c r="D7" i="13" s="1"/>
  <c r="E16" i="8"/>
  <c r="M9" i="11"/>
  <c r="N9" i="11" s="1"/>
  <c r="O9" i="11" s="1"/>
  <c r="P9" i="11" s="1"/>
  <c r="B12" i="14"/>
  <c r="B10" i="14" s="1"/>
  <c r="B7" i="14" s="1"/>
  <c r="J11" i="23"/>
  <c r="D13" i="25"/>
  <c r="E13" i="25" s="1"/>
  <c r="F13" i="25" s="1"/>
  <c r="C8" i="25"/>
  <c r="L11" i="11"/>
  <c r="N12" i="11"/>
  <c r="O12" i="11" s="1"/>
  <c r="L7" i="11"/>
  <c r="I21" i="23"/>
  <c r="M15" i="11"/>
  <c r="L21" i="23"/>
  <c r="P15" i="11"/>
  <c r="K21" i="23"/>
  <c r="O15" i="11"/>
  <c r="E21" i="23"/>
  <c r="I15" i="11"/>
  <c r="G21" i="23"/>
  <c r="K15" i="11"/>
  <c r="J21" i="23"/>
  <c r="N15" i="11"/>
  <c r="F21" i="23"/>
  <c r="J15" i="11"/>
  <c r="D21" i="23"/>
  <c r="D32" i="23" s="1"/>
  <c r="H15" i="11"/>
  <c r="H21" i="23"/>
  <c r="L15" i="11"/>
  <c r="G27" i="11"/>
  <c r="D36" i="23" l="1"/>
  <c r="D33" i="23"/>
  <c r="K8" i="11"/>
  <c r="M7" i="11"/>
  <c r="P12" i="11"/>
  <c r="B7" i="13"/>
  <c r="C31" i="25"/>
  <c r="M11" i="11"/>
  <c r="N11" i="11" s="1"/>
  <c r="E11" i="13"/>
  <c r="E7" i="13" s="1"/>
  <c r="F16" i="8"/>
  <c r="G28" i="11"/>
  <c r="B16" i="13" s="1"/>
  <c r="B13" i="13" s="1"/>
  <c r="C12" i="25"/>
  <c r="C6" i="13"/>
  <c r="C6" i="14" s="1"/>
  <c r="D6" i="25" s="1"/>
  <c r="C6" i="27" s="1"/>
  <c r="C8" i="28" s="1"/>
  <c r="I6" i="13"/>
  <c r="I6" i="14" s="1"/>
  <c r="J6" i="25" s="1"/>
  <c r="I6" i="27" s="1"/>
  <c r="I8" i="28" s="1"/>
  <c r="J32" i="23"/>
  <c r="J36" i="23" s="1"/>
  <c r="D6" i="13"/>
  <c r="D6" i="14" s="1"/>
  <c r="E6" i="25" s="1"/>
  <c r="D6" i="27" s="1"/>
  <c r="D8" i="28" s="1"/>
  <c r="E32" i="23"/>
  <c r="E36" i="23" s="1"/>
  <c r="K6" i="13"/>
  <c r="K6" i="14" s="1"/>
  <c r="L6" i="25" s="1"/>
  <c r="K6" i="27" s="1"/>
  <c r="K8" i="28" s="1"/>
  <c r="L32" i="23"/>
  <c r="L36" i="23" s="1"/>
  <c r="C27" i="25"/>
  <c r="C26" i="25" s="1"/>
  <c r="G6" i="13"/>
  <c r="G6" i="14" s="1"/>
  <c r="H6" i="25" s="1"/>
  <c r="G6" i="27" s="1"/>
  <c r="G8" i="28" s="1"/>
  <c r="H32" i="23"/>
  <c r="H36" i="23" s="1"/>
  <c r="E6" i="13"/>
  <c r="E6" i="14" s="1"/>
  <c r="F6" i="25" s="1"/>
  <c r="E6" i="27" s="1"/>
  <c r="E8" i="28" s="1"/>
  <c r="F32" i="23"/>
  <c r="F36" i="23" s="1"/>
  <c r="F6" i="13"/>
  <c r="F6" i="14" s="1"/>
  <c r="G6" i="25" s="1"/>
  <c r="F6" i="27" s="1"/>
  <c r="F8" i="28" s="1"/>
  <c r="G32" i="23"/>
  <c r="G36" i="23" s="1"/>
  <c r="J6" i="13"/>
  <c r="J6" i="14" s="1"/>
  <c r="K6" i="25" s="1"/>
  <c r="J6" i="27" s="1"/>
  <c r="J8" i="28" s="1"/>
  <c r="K32" i="23"/>
  <c r="K36" i="23" s="1"/>
  <c r="H6" i="13"/>
  <c r="H6" i="14" s="1"/>
  <c r="I6" i="25" s="1"/>
  <c r="H6" i="27" s="1"/>
  <c r="H8" i="28" s="1"/>
  <c r="I32" i="23"/>
  <c r="I36" i="23" s="1"/>
  <c r="H27" i="11"/>
  <c r="H28" i="11" s="1"/>
  <c r="C16" i="13" s="1"/>
  <c r="C13" i="13" s="1"/>
  <c r="I27" i="11"/>
  <c r="I28" i="11" s="1"/>
  <c r="P27" i="11"/>
  <c r="O27" i="11"/>
  <c r="L27" i="11"/>
  <c r="M27" i="11"/>
  <c r="K27" i="11"/>
  <c r="J27" i="11"/>
  <c r="J28" i="11" s="1"/>
  <c r="E16" i="13" s="1"/>
  <c r="E13" i="13" s="1"/>
  <c r="N27" i="11"/>
  <c r="D31" i="23" l="1"/>
  <c r="D37" i="23"/>
  <c r="L8" i="11"/>
  <c r="L13" i="11" s="1"/>
  <c r="H12" i="8" s="1"/>
  <c r="H11" i="8" s="1"/>
  <c r="G11" i="13" s="1"/>
  <c r="G7" i="13" s="1"/>
  <c r="K13" i="11"/>
  <c r="D31" i="25"/>
  <c r="C30" i="25"/>
  <c r="O11" i="11"/>
  <c r="P11" i="11" s="1"/>
  <c r="N7" i="11"/>
  <c r="D12" i="25"/>
  <c r="C11" i="25"/>
  <c r="D16" i="13"/>
  <c r="D13" i="13" s="1"/>
  <c r="B24" i="14"/>
  <c r="B18" i="13"/>
  <c r="B17" i="13" s="1"/>
  <c r="B12" i="13" s="1"/>
  <c r="B20" i="13" s="1"/>
  <c r="B21" i="13" s="1"/>
  <c r="D30" i="23" l="1"/>
  <c r="D34" i="23" s="1"/>
  <c r="D35" i="23"/>
  <c r="G12" i="8"/>
  <c r="G11" i="8" s="1"/>
  <c r="G13" i="25"/>
  <c r="H13" i="25" s="1"/>
  <c r="K28" i="11"/>
  <c r="F16" i="13" s="1"/>
  <c r="F13" i="13" s="1"/>
  <c r="H16" i="8"/>
  <c r="L28" i="11"/>
  <c r="G16" i="13" s="1"/>
  <c r="G13" i="13" s="1"/>
  <c r="M8" i="11"/>
  <c r="D30" i="25"/>
  <c r="E31" i="25"/>
  <c r="O7" i="11"/>
  <c r="E12" i="25"/>
  <c r="F12" i="25" s="1"/>
  <c r="G12" i="25" s="1"/>
  <c r="H12" i="25" s="1"/>
  <c r="I12" i="25" s="1"/>
  <c r="J12" i="25" s="1"/>
  <c r="K12" i="25" s="1"/>
  <c r="L12" i="25" s="1"/>
  <c r="D11" i="25"/>
  <c r="B23" i="14"/>
  <c r="B18" i="14" s="1"/>
  <c r="B25" i="14" s="1"/>
  <c r="B26" i="14" s="1"/>
  <c r="C18" i="25" s="1"/>
  <c r="B19" i="27"/>
  <c r="B13" i="27" s="1"/>
  <c r="B20" i="27" s="1"/>
  <c r="B22" i="13"/>
  <c r="C25" i="25" s="1"/>
  <c r="D24" i="25" s="1"/>
  <c r="E33" i="23"/>
  <c r="E37" i="23" s="1"/>
  <c r="D27" i="25"/>
  <c r="D26" i="25" s="1"/>
  <c r="N8" i="11" l="1"/>
  <c r="N13" i="11" s="1"/>
  <c r="J12" i="8" s="1"/>
  <c r="J11" i="8" s="1"/>
  <c r="M13" i="11"/>
  <c r="F11" i="13"/>
  <c r="F7" i="13" s="1"/>
  <c r="G16" i="8"/>
  <c r="E31" i="23"/>
  <c r="E35" i="23" s="1"/>
  <c r="E27" i="25"/>
  <c r="E26" i="25" s="1"/>
  <c r="E11" i="25"/>
  <c r="N28" i="11"/>
  <c r="I16" i="13" s="1"/>
  <c r="I13" i="13" s="1"/>
  <c r="P7" i="11"/>
  <c r="E30" i="25"/>
  <c r="F31" i="25"/>
  <c r="F11" i="25"/>
  <c r="B21" i="27"/>
  <c r="B11" i="28"/>
  <c r="C15" i="25"/>
  <c r="C19" i="25" s="1"/>
  <c r="C21" i="25"/>
  <c r="C32" i="25" s="1"/>
  <c r="C24" i="14"/>
  <c r="C18" i="13"/>
  <c r="C17" i="13" s="1"/>
  <c r="C12" i="13" s="1"/>
  <c r="C20" i="13" s="1"/>
  <c r="F33" i="23"/>
  <c r="F37" i="23" s="1"/>
  <c r="D18" i="13" l="1"/>
  <c r="D17" i="13" s="1"/>
  <c r="D12" i="13" s="1"/>
  <c r="I12" i="8"/>
  <c r="I11" i="8" s="1"/>
  <c r="I13" i="25"/>
  <c r="J13" i="25" s="1"/>
  <c r="M28" i="11"/>
  <c r="H16" i="13" s="1"/>
  <c r="H13" i="13" s="1"/>
  <c r="O8" i="11"/>
  <c r="E30" i="23"/>
  <c r="E34" i="23" s="1"/>
  <c r="F31" i="23"/>
  <c r="F35" i="23" s="1"/>
  <c r="F27" i="25"/>
  <c r="F26" i="25" s="1"/>
  <c r="G31" i="25"/>
  <c r="F30" i="25"/>
  <c r="I11" i="13"/>
  <c r="I7" i="13" s="1"/>
  <c r="J16" i="8"/>
  <c r="G11" i="25"/>
  <c r="C21" i="13"/>
  <c r="C19" i="27" s="1"/>
  <c r="C13" i="27" s="1"/>
  <c r="C20" i="27" s="1"/>
  <c r="G33" i="23"/>
  <c r="G37" i="23" s="1"/>
  <c r="D20" i="13" l="1"/>
  <c r="D21" i="13" s="1"/>
  <c r="D19" i="27" s="1"/>
  <c r="D13" i="27" s="1"/>
  <c r="D20" i="27" s="1"/>
  <c r="D11" i="28" s="1"/>
  <c r="E18" i="13"/>
  <c r="E17" i="13" s="1"/>
  <c r="E12" i="13" s="1"/>
  <c r="E20" i="13" s="1"/>
  <c r="E21" i="13" s="1"/>
  <c r="E19" i="27" s="1"/>
  <c r="E13" i="27" s="1"/>
  <c r="E20" i="27" s="1"/>
  <c r="D24" i="14"/>
  <c r="P8" i="11"/>
  <c r="P13" i="11" s="1"/>
  <c r="O13" i="11"/>
  <c r="H11" i="13"/>
  <c r="H7" i="13" s="1"/>
  <c r="I16" i="8"/>
  <c r="F30" i="23"/>
  <c r="F34" i="23" s="1"/>
  <c r="G30" i="25"/>
  <c r="H31" i="25"/>
  <c r="H11" i="25"/>
  <c r="C21" i="27"/>
  <c r="C11" i="28"/>
  <c r="C22" i="13"/>
  <c r="D25" i="25" s="1"/>
  <c r="E24" i="25" s="1"/>
  <c r="C23" i="14"/>
  <c r="C18" i="14" s="1"/>
  <c r="C25" i="14" s="1"/>
  <c r="G31" i="23"/>
  <c r="G35" i="23" s="1"/>
  <c r="H33" i="23"/>
  <c r="H37" i="23" s="1"/>
  <c r="G27" i="25"/>
  <c r="G26" i="25" s="1"/>
  <c r="D21" i="27" l="1"/>
  <c r="E21" i="27" s="1"/>
  <c r="D23" i="14"/>
  <c r="D18" i="14" s="1"/>
  <c r="D25" i="14" s="1"/>
  <c r="D22" i="13"/>
  <c r="E25" i="25" s="1"/>
  <c r="E21" i="25" s="1"/>
  <c r="E24" i="14"/>
  <c r="K12" i="8"/>
  <c r="K11" i="8" s="1"/>
  <c r="O28" i="11"/>
  <c r="J16" i="13" s="1"/>
  <c r="J13" i="13" s="1"/>
  <c r="K14" i="14"/>
  <c r="K10" i="27" s="1"/>
  <c r="K9" i="27" s="1"/>
  <c r="K7" i="27" s="1"/>
  <c r="P28" i="11"/>
  <c r="K16" i="13" s="1"/>
  <c r="K13" i="13" s="1"/>
  <c r="L12" i="8"/>
  <c r="L11" i="8" s="1"/>
  <c r="K13" i="25"/>
  <c r="L13" i="25" s="1"/>
  <c r="H31" i="23"/>
  <c r="H35" i="23" s="1"/>
  <c r="H27" i="25"/>
  <c r="H26" i="25" s="1"/>
  <c r="I31" i="25"/>
  <c r="H30" i="25"/>
  <c r="I11" i="25"/>
  <c r="E11" i="28"/>
  <c r="D21" i="25"/>
  <c r="D32" i="25" s="1"/>
  <c r="C26" i="14"/>
  <c r="E22" i="13"/>
  <c r="F25" i="25" s="1"/>
  <c r="E23" i="14"/>
  <c r="I33" i="23"/>
  <c r="I37" i="23" s="1"/>
  <c r="G30" i="23"/>
  <c r="G34" i="23" s="1"/>
  <c r="F18" i="13"/>
  <c r="F17" i="13" s="1"/>
  <c r="F12" i="13" s="1"/>
  <c r="F20" i="13" s="1"/>
  <c r="F24" i="25" l="1"/>
  <c r="G24" i="25" s="1"/>
  <c r="E18" i="14"/>
  <c r="E25" i="14" s="1"/>
  <c r="G18" i="13"/>
  <c r="G17" i="13" s="1"/>
  <c r="G12" i="13" s="1"/>
  <c r="G20" i="13" s="1"/>
  <c r="G21" i="13" s="1"/>
  <c r="G19" i="27" s="1"/>
  <c r="G13" i="27" s="1"/>
  <c r="G20" i="27" s="1"/>
  <c r="G11" i="28" s="1"/>
  <c r="E32" i="25"/>
  <c r="K11" i="13"/>
  <c r="K7" i="13" s="1"/>
  <c r="L16" i="8"/>
  <c r="J11" i="13"/>
  <c r="J7" i="13" s="1"/>
  <c r="K16" i="8"/>
  <c r="H30" i="23"/>
  <c r="H34" i="23" s="1"/>
  <c r="F24" i="14"/>
  <c r="I30" i="25"/>
  <c r="J31" i="25"/>
  <c r="D26" i="14"/>
  <c r="D18" i="25"/>
  <c r="D15" i="25" s="1"/>
  <c r="D19" i="25" s="1"/>
  <c r="J11" i="25"/>
  <c r="F21" i="13"/>
  <c r="F19" i="27" s="1"/>
  <c r="F13" i="27" s="1"/>
  <c r="F20" i="27" s="1"/>
  <c r="I31" i="23"/>
  <c r="I35" i="23" s="1"/>
  <c r="J33" i="23"/>
  <c r="J37" i="23" s="1"/>
  <c r="I27" i="25"/>
  <c r="I26" i="25" s="1"/>
  <c r="F21" i="25" l="1"/>
  <c r="F32" i="25" s="1"/>
  <c r="E26" i="14"/>
  <c r="F18" i="25" s="1"/>
  <c r="F15" i="25" s="1"/>
  <c r="F19" i="25" s="1"/>
  <c r="G24" i="14"/>
  <c r="J31" i="23"/>
  <c r="J35" i="23" s="1"/>
  <c r="J27" i="25"/>
  <c r="J26" i="25" s="1"/>
  <c r="K31" i="25"/>
  <c r="J30" i="25"/>
  <c r="E18" i="25"/>
  <c r="E15" i="25" s="1"/>
  <c r="L11" i="25"/>
  <c r="K11" i="25"/>
  <c r="F21" i="27"/>
  <c r="G21" i="27" s="1"/>
  <c r="F11" i="28"/>
  <c r="G22" i="13"/>
  <c r="H25" i="25" s="1"/>
  <c r="G23" i="14"/>
  <c r="F22" i="13"/>
  <c r="G25" i="25" s="1"/>
  <c r="H24" i="25" s="1"/>
  <c r="F23" i="14"/>
  <c r="F18" i="14" s="1"/>
  <c r="F25" i="14" s="1"/>
  <c r="K33" i="23"/>
  <c r="K37" i="23" s="1"/>
  <c r="I30" i="23"/>
  <c r="I34" i="23" s="1"/>
  <c r="H18" i="13"/>
  <c r="H17" i="13" s="1"/>
  <c r="H12" i="13" s="1"/>
  <c r="H20" i="13" s="1"/>
  <c r="I18" i="13" l="1"/>
  <c r="I17" i="13" s="1"/>
  <c r="I12" i="13" s="1"/>
  <c r="I20" i="13" s="1"/>
  <c r="I21" i="13" s="1"/>
  <c r="I19" i="27" s="1"/>
  <c r="I13" i="27" s="1"/>
  <c r="I20" i="27" s="1"/>
  <c r="I11" i="28" s="1"/>
  <c r="G18" i="14"/>
  <c r="G25" i="14" s="1"/>
  <c r="E19" i="25"/>
  <c r="J30" i="23"/>
  <c r="J34" i="23" s="1"/>
  <c r="K31" i="23"/>
  <c r="K35" i="23" s="1"/>
  <c r="K27" i="25"/>
  <c r="K26" i="25" s="1"/>
  <c r="H24" i="14"/>
  <c r="L31" i="25"/>
  <c r="L30" i="25" s="1"/>
  <c r="K30" i="25"/>
  <c r="I24" i="25"/>
  <c r="H21" i="25"/>
  <c r="H32" i="25" s="1"/>
  <c r="G21" i="25"/>
  <c r="G32" i="25" s="1"/>
  <c r="F26" i="14"/>
  <c r="H21" i="13"/>
  <c r="H19" i="27" s="1"/>
  <c r="H13" i="27" s="1"/>
  <c r="H20" i="27" s="1"/>
  <c r="L33" i="23"/>
  <c r="L37" i="23" s="1"/>
  <c r="J18" i="13" l="1"/>
  <c r="J17" i="13" s="1"/>
  <c r="J12" i="13" s="1"/>
  <c r="J20" i="13" s="1"/>
  <c r="J21" i="13" s="1"/>
  <c r="J19" i="27" s="1"/>
  <c r="J13" i="27" s="1"/>
  <c r="J20" i="27" s="1"/>
  <c r="J11" i="28" s="1"/>
  <c r="I24" i="14"/>
  <c r="K30" i="23"/>
  <c r="K34" i="23" s="1"/>
  <c r="L27" i="25"/>
  <c r="L26" i="25" s="1"/>
  <c r="G26" i="14"/>
  <c r="G18" i="25"/>
  <c r="G15" i="25" s="1"/>
  <c r="G19" i="25" s="1"/>
  <c r="H21" i="27"/>
  <c r="I21" i="27" s="1"/>
  <c r="H11" i="28"/>
  <c r="I22" i="13"/>
  <c r="J25" i="25" s="1"/>
  <c r="I23" i="14"/>
  <c r="H22" i="13"/>
  <c r="I25" i="25" s="1"/>
  <c r="J24" i="25" s="1"/>
  <c r="H23" i="14"/>
  <c r="H18" i="14" s="1"/>
  <c r="H25" i="14" s="1"/>
  <c r="L31" i="23"/>
  <c r="L35" i="23" s="1"/>
  <c r="I18" i="14" l="1"/>
  <c r="I25" i="14" s="1"/>
  <c r="J24" i="14"/>
  <c r="K18" i="13"/>
  <c r="K17" i="13" s="1"/>
  <c r="K12" i="13" s="1"/>
  <c r="K20" i="13" s="1"/>
  <c r="K21" i="13" s="1"/>
  <c r="K19" i="27" s="1"/>
  <c r="K13" i="27" s="1"/>
  <c r="K20" i="27" s="1"/>
  <c r="K11" i="28" s="1"/>
  <c r="B14" i="28" s="1"/>
  <c r="H18" i="25"/>
  <c r="H15" i="25" s="1"/>
  <c r="H19" i="25" s="1"/>
  <c r="K24" i="25"/>
  <c r="J21" i="27"/>
  <c r="I21" i="25"/>
  <c r="I32" i="25" s="1"/>
  <c r="J21" i="25"/>
  <c r="J32" i="25" s="1"/>
  <c r="H26" i="14"/>
  <c r="J22" i="13"/>
  <c r="K25" i="25" s="1"/>
  <c r="J23" i="14"/>
  <c r="L30" i="23"/>
  <c r="L34" i="23" s="1"/>
  <c r="B13" i="28" l="1"/>
  <c r="J18" i="14"/>
  <c r="J25" i="14" s="1"/>
  <c r="K24" i="14"/>
  <c r="I26" i="14"/>
  <c r="I18" i="25"/>
  <c r="I15" i="25" s="1"/>
  <c r="I19" i="25" s="1"/>
  <c r="L24" i="25"/>
  <c r="K21" i="27"/>
  <c r="K21" i="25"/>
  <c r="K32" i="25" s="1"/>
  <c r="K22" i="13"/>
  <c r="L25" i="25" s="1"/>
  <c r="K23" i="14"/>
  <c r="J26" i="14" l="1"/>
  <c r="K18" i="25" s="1"/>
  <c r="K15" i="25" s="1"/>
  <c r="K19" i="25" s="1"/>
  <c r="K18" i="14"/>
  <c r="J18" i="25"/>
  <c r="J15" i="25" s="1"/>
  <c r="J19" i="25" s="1"/>
  <c r="L21" i="25"/>
  <c r="L32" i="25" s="1"/>
  <c r="K13" i="14"/>
  <c r="K7" i="14" s="1"/>
  <c r="K25" i="14" l="1"/>
  <c r="K26" i="14" s="1"/>
  <c r="L18" i="25" s="1"/>
  <c r="L15" i="25" s="1"/>
  <c r="L19" i="25" s="1"/>
</calcChain>
</file>

<file path=xl/sharedStrings.xml><?xml version="1.0" encoding="utf-8"?>
<sst xmlns="http://schemas.openxmlformats.org/spreadsheetml/2006/main" count="422" uniqueCount="318">
  <si>
    <t>1.</t>
  </si>
  <si>
    <t>4.</t>
  </si>
  <si>
    <t>5.</t>
  </si>
  <si>
    <t>6.</t>
  </si>
  <si>
    <t>7.</t>
  </si>
  <si>
    <t>8.</t>
  </si>
  <si>
    <t>9.</t>
  </si>
  <si>
    <t>10.</t>
  </si>
  <si>
    <t>2.1.</t>
  </si>
  <si>
    <t>4.2.</t>
  </si>
  <si>
    <t>4.1.</t>
  </si>
  <si>
    <t xml:space="preserve"> </t>
  </si>
  <si>
    <t>Kredit 1</t>
  </si>
  <si>
    <t>Kredit 2</t>
  </si>
  <si>
    <t>UPUTSTVO</t>
  </si>
  <si>
    <t>2.1. Informacije o podnosiocu zahteva</t>
  </si>
  <si>
    <t>UPUTSTVO:</t>
  </si>
  <si>
    <t>3.2. Struktura i obim proizvodnje</t>
  </si>
  <si>
    <t>Proizvod</t>
  </si>
  <si>
    <t>Prethodna godina</t>
  </si>
  <si>
    <t>Ukupno</t>
  </si>
  <si>
    <t xml:space="preserve"> - Popunite tablelu svim proizvodima koje proizvodite i koje planirate da proizvodite.</t>
  </si>
  <si>
    <t xml:space="preserve"> - Planirana proizvodnja treba da bude usklađena sa datumom stavlјanja projekta u upotrebu. </t>
  </si>
  <si>
    <t xml:space="preserve"> - U slučaju ulaganja u pogon za proizvodnju energije iz obnovlјivih izvora energije, kapacitet proizvodnje takve energije u reprezentativnoj godini mora odgovarati proizvodnom kapacitetu tog pogona navedenom u projektnoj dokumentaciji.</t>
  </si>
  <si>
    <t>3.3. Trošak materijalnih inputa</t>
  </si>
  <si>
    <t>Stavka</t>
  </si>
  <si>
    <t xml:space="preserve">Prethodna godina </t>
  </si>
  <si>
    <t xml:space="preserve"> - Popunite tabelu prema tehnološkom planu i planu prodaje.</t>
  </si>
  <si>
    <t xml:space="preserve"> - U tabeli se prikazuju potrebne količine materijalnih inputa.</t>
  </si>
  <si>
    <t>3.4. Struktura i dinamika materijalnih i nematerijalnih troškova</t>
  </si>
  <si>
    <t>1. Sirovine i materijali</t>
  </si>
  <si>
    <t>2. Energija</t>
  </si>
  <si>
    <t>3. Usluge</t>
  </si>
  <si>
    <t>4. Ostali troškovi</t>
  </si>
  <si>
    <t xml:space="preserve"> - U tabeli se prikazuju troškovi materijalnih inputa (voditi računa da su troškovi u skladu sa količinama navedenim u prethodnoj tabeli). Troškovi materijalnih inputa</t>
  </si>
  <si>
    <t xml:space="preserve"> - Popunite tabelu u skladu sa stvarnim troškovima iz prethodne godine i realnim očekivanim troškovima za buduće poslovanje.</t>
  </si>
  <si>
    <t>kg</t>
  </si>
  <si>
    <t>4.2. Dinamika zaposlenih</t>
  </si>
  <si>
    <t>Struktura</t>
  </si>
  <si>
    <t>1. Broj stalno zaposlenih</t>
  </si>
  <si>
    <t>I UKUPAN TROŠAK ZA STALNO ZAPOSLENE</t>
  </si>
  <si>
    <t>1. Broj privremeno zaposlenih</t>
  </si>
  <si>
    <t>II UKUPAN TROŠAK ZA PRIVREMENO ZAPOSLENE</t>
  </si>
  <si>
    <t>III UKUPNO</t>
  </si>
  <si>
    <t>* Popunjavaju samo podnosioci koji su imali troškove zaposlenih u prethodnoj godini. Samo iz prethodne godine</t>
  </si>
  <si>
    <t>7.1. Plan prodaje</t>
  </si>
  <si>
    <t>Tabela 1. Prodajne količine</t>
  </si>
  <si>
    <t>Naziv proizvoda</t>
  </si>
  <si>
    <t xml:space="preserve"> - Upišite nazive proizvoda koje proizvodite i koje planirate da proizvodite.</t>
  </si>
  <si>
    <t>7.2  Ukupni prihodi</t>
  </si>
  <si>
    <t>Struktura prihoda</t>
  </si>
  <si>
    <t>1. Prihodi od prodaje proizvoda</t>
  </si>
  <si>
    <t>1.1. Prihodi od prodaje proizvoda</t>
  </si>
  <si>
    <t>2. Podsticaji</t>
  </si>
  <si>
    <t>4. Ostali prihodi</t>
  </si>
  <si>
    <t>7.3. Obračun amortizacije</t>
  </si>
  <si>
    <t>Stalna imovina</t>
  </si>
  <si>
    <t>Stopa amortizacije</t>
  </si>
  <si>
    <t>Neto knjigovodstvena vrednost</t>
  </si>
  <si>
    <t>Postojeća imovina</t>
  </si>
  <si>
    <t>7.4. Struktura i dinamika ulaganja</t>
  </si>
  <si>
    <t>Godina</t>
  </si>
  <si>
    <t>A. UKUPNI TROŠKOVI PROJEKTA (PRIHVATLjIVE + NEPRIHVATLjIVE STAVKE)</t>
  </si>
  <si>
    <t>Osnovna sredstva</t>
  </si>
  <si>
    <t>Obrtna sredstva</t>
  </si>
  <si>
    <t>Ukupni trošak projekta (prihvatlјive + neprihvatlјive stavke)</t>
  </si>
  <si>
    <t>Datum završetka investicije</t>
  </si>
  <si>
    <t xml:space="preserve">UPUTSTVO: </t>
  </si>
  <si>
    <t>- Ispuniti kolone i redove vezane za ukupne troškove projekta</t>
  </si>
  <si>
    <t>- Po potrebi proširiti broj redova u tabeli.</t>
  </si>
  <si>
    <t>- Podaci o strukturi i dinamici ulaganja u dugotrajnu imovinu čine osnovu za obračun amortizacije</t>
  </si>
  <si>
    <t>PLAN ULAGANјA</t>
  </si>
  <si>
    <t>IZVORI FINANSIRANјA</t>
  </si>
  <si>
    <t>1. Stalna imovina</t>
  </si>
  <si>
    <t>1. Vlastita sredstva</t>
  </si>
  <si>
    <t>2. Obrtna imovina</t>
  </si>
  <si>
    <t>2. Krediti</t>
  </si>
  <si>
    <t>3. UKUPNO (1+2)</t>
  </si>
  <si>
    <t xml:space="preserve"> - UKUPNI IZNOS PROJEKTA treba da bude jednak UKUPNOM IZNOSU IZVORA FINANSIRANјA (po godinama i ukupno).</t>
  </si>
  <si>
    <t xml:space="preserve"> - Po potrebi proširiti broj redova u tabeli. </t>
  </si>
  <si>
    <t>Obračun kreditinih obaveza</t>
  </si>
  <si>
    <t>Anuitet/Rata</t>
  </si>
  <si>
    <t>Kamata</t>
  </si>
  <si>
    <t>Ostatak duga</t>
  </si>
  <si>
    <t xml:space="preserve">Ukupno krediti </t>
  </si>
  <si>
    <t>1. Ukupni prihodi</t>
  </si>
  <si>
    <t>1.1. Ukupni prihodi od prodaje proizvoda</t>
  </si>
  <si>
    <t>1.3. Ostali prihodi</t>
  </si>
  <si>
    <t>2. Ukupni rashodi</t>
  </si>
  <si>
    <t>2.1. Poslovni rashodi</t>
  </si>
  <si>
    <t>2.1.1. Materijalni i nematerijalni troškovi</t>
  </si>
  <si>
    <t>2.1.2. Troškovi osoblјa</t>
  </si>
  <si>
    <t>2.1.3. Amortizacija</t>
  </si>
  <si>
    <t>2.2.Finansijski rashodi</t>
  </si>
  <si>
    <t>2.2.1. Troškovi kamata</t>
  </si>
  <si>
    <t xml:space="preserve">2.2.2. Ostali finansijski troškovi </t>
  </si>
  <si>
    <t>4. Porez na dobit/dohodak *</t>
  </si>
  <si>
    <t>5. Dobit nakon oporezivanja</t>
  </si>
  <si>
    <t>Reprezentativna godina:</t>
  </si>
  <si>
    <t>7.7. Novčani tok</t>
  </si>
  <si>
    <t>I PRILIVI</t>
  </si>
  <si>
    <t>2. Izvori finansiranja</t>
  </si>
  <si>
    <t>2.1. Vlastiti izvori</t>
  </si>
  <si>
    <t>2.2. Krediti</t>
  </si>
  <si>
    <t>3. Ostatak vrednosti projekta</t>
  </si>
  <si>
    <t>3.1. Stalna imovina</t>
  </si>
  <si>
    <t>3.2. Obrtna imovina</t>
  </si>
  <si>
    <t>II ODLIVI</t>
  </si>
  <si>
    <t>5. Ulaganja u stalnu imovinu</t>
  </si>
  <si>
    <t>6. Ulaganja u obrtnu imovinu</t>
  </si>
  <si>
    <t>7. Materijalni i nematerijalni troškovi</t>
  </si>
  <si>
    <t>8. Troškovi osoblјa</t>
  </si>
  <si>
    <t>9. Porez na dobit/dohodak</t>
  </si>
  <si>
    <t>10. Anuitet kredita</t>
  </si>
  <si>
    <t>III NETO PRILIV (I-II)</t>
  </si>
  <si>
    <t>IV KUMULATIVNI NETO PRILIV</t>
  </si>
  <si>
    <t>7.8. Projekcija Bilansa stanja</t>
  </si>
  <si>
    <t>AKTIVA</t>
  </si>
  <si>
    <t>1. Ulaganje u stalnu imovinu u pripremi</t>
  </si>
  <si>
    <t>1.1. Materijalna imovina</t>
  </si>
  <si>
    <t>1.2. Nematerijalna imovina</t>
  </si>
  <si>
    <t>2. Stalna imovina u upotrebi</t>
  </si>
  <si>
    <t>2.1. Materijalna imovina</t>
  </si>
  <si>
    <t>2.2. Novokuplјena imovina u upotrebi</t>
  </si>
  <si>
    <t>2.2. Nematerijalna imovina</t>
  </si>
  <si>
    <t>3. Obrtna imovina</t>
  </si>
  <si>
    <t>3.1. Zalihe</t>
  </si>
  <si>
    <t>3.2. Potraživanja</t>
  </si>
  <si>
    <t>3.3. Novac na računu i blagajni</t>
  </si>
  <si>
    <t>4. UKUPNA AKTIVA</t>
  </si>
  <si>
    <t>PASIVA</t>
  </si>
  <si>
    <t>1. Kapital i rezerve</t>
  </si>
  <si>
    <t>1.1. Osnovni kapital</t>
  </si>
  <si>
    <t>1.2. Rezerve</t>
  </si>
  <si>
    <t>1.3. Zadržana dobit/Preneseni gubitak</t>
  </si>
  <si>
    <t>1.4. Dobit/Gubitak</t>
  </si>
  <si>
    <t>2. Dugoročne obaveze</t>
  </si>
  <si>
    <t>2.1. Dugoročne obaveze</t>
  </si>
  <si>
    <t>3. Kratkoročne obaveze</t>
  </si>
  <si>
    <t>3.1. Kratkoročne obaveze</t>
  </si>
  <si>
    <t>4. Odloženo plaćanje troškova i prihod budućeg perioda</t>
  </si>
  <si>
    <t>4.1. Odloženo plaćanje troškova i prihod budućeg perioda</t>
  </si>
  <si>
    <t>5. UKUPNA PASIVA</t>
  </si>
  <si>
    <t xml:space="preserve"> - Podnosioci koji nisu u sistemu dvojnog knjigovodstva, dužni su da naprave i projekciju bilansa stanja za prethodnu godinu i za sve godine projekta.</t>
  </si>
  <si>
    <t>Formula</t>
  </si>
  <si>
    <t>Proračun</t>
  </si>
  <si>
    <t>Rezultat</t>
  </si>
  <si>
    <t>8.2.1. Ekonomski tok</t>
  </si>
  <si>
    <t>2.1. Stalna imovina</t>
  </si>
  <si>
    <t>2.2. Obrtna imovina</t>
  </si>
  <si>
    <t>4. Prenos postojeće imovine</t>
  </si>
  <si>
    <t>III NETO PRILIV</t>
  </si>
  <si>
    <t>IV KUMULATIV</t>
  </si>
  <si>
    <t xml:space="preserve"> -  Period povraćaja investicije je ona godina kada kumulativ iz minusa prelazi u plus</t>
  </si>
  <si>
    <t>Diskontna stopa:</t>
  </si>
  <si>
    <t>Neto priliv</t>
  </si>
  <si>
    <t>Faktor akumulacije</t>
  </si>
  <si>
    <t>Diskontovani neto priliv</t>
  </si>
  <si>
    <t>ISR</t>
  </si>
  <si>
    <t>9. Dobijeni rezultati</t>
  </si>
  <si>
    <t>Ime investicije</t>
  </si>
  <si>
    <t>Ukupna stalna imovina (postojeća + nova)</t>
  </si>
  <si>
    <t xml:space="preserve"> - Amortizacija višegodišnjih zasada počinje da se obračunava nakon davanja prvog komercijalnog ploda.</t>
  </si>
  <si>
    <t>7.5. Izvori finansiranja</t>
  </si>
  <si>
    <t>Ostali krediti</t>
  </si>
  <si>
    <t>Podaci o podnosiocu prijave</t>
  </si>
  <si>
    <t>Kontakt adresa</t>
  </si>
  <si>
    <t>Općina/grad</t>
  </si>
  <si>
    <t>Broj telefona:</t>
  </si>
  <si>
    <t xml:space="preserve">Obrt ili preduzetnik </t>
  </si>
  <si>
    <t>Preduzeće (DOO, AD, DD)</t>
  </si>
  <si>
    <t>Datum registracije/osnivanja preduzeća</t>
  </si>
  <si>
    <t>Djelatnost, šifra djelatnosti</t>
  </si>
  <si>
    <t>Ime konsultanta</t>
  </si>
  <si>
    <t>Telefon</t>
  </si>
  <si>
    <t>E-mail</t>
  </si>
  <si>
    <t>3.</t>
  </si>
  <si>
    <t>2.</t>
  </si>
  <si>
    <t>Broj zaposlenih</t>
  </si>
  <si>
    <t>Traženo iskustvo i potrebna kvalifikacija</t>
  </si>
  <si>
    <t>Stepen stručne spreme</t>
  </si>
  <si>
    <t>Naziv radnog mjesta</t>
  </si>
  <si>
    <t>R. br.</t>
  </si>
  <si>
    <t>4.3. Struktura i kvalifikacije za planirane zaposlene radnike po radnim mjestima</t>
  </si>
  <si>
    <t>15 godina iskustva</t>
  </si>
  <si>
    <t xml:space="preserve"> iskustvo i potrebna kvalifikacija</t>
  </si>
  <si>
    <t>4.2. Struktura i kvalifikacije trenutno zaposlenih radnika po radnim mjestima</t>
  </si>
  <si>
    <t>Datum dobijanja EU4Business podrške</t>
  </si>
  <si>
    <t xml:space="preserve"> - Ukoliko se ulaganje odnosi na postrojenja za proizvodnju energije iz obnovlјivih izvora energije, ukupna potrošnja energije u reprezentativnoj godini svih objekata čija se potrošnja uzima u obzir prilikom računanja EU4Business podrške mora biti u skladu sa projektnom dokumentacijom. Kapaciteti se odnose na ukupnu potrošnju toplotne i/ili električne energije.</t>
  </si>
  <si>
    <t xml:space="preserve">3. EU4Business podrška </t>
  </si>
  <si>
    <t>3.1. EU4Business podrška *</t>
  </si>
  <si>
    <t xml:space="preserve">Ukupno za EU4Business </t>
  </si>
  <si>
    <t>Iznos EU4Business podrške*</t>
  </si>
  <si>
    <t xml:space="preserve">- Razdvojite ulaganja koja se smatraju predmetom prijave za dodelu sredstava iz EU4Business 2 programa (prihvatlјive stavke - odelјak B) od ukupnih troškova projekta (prihvatlјive i neprihvatlјive stavke - odelјak  A).  </t>
  </si>
  <si>
    <t>- Unesite datum završetka investicije, predviđeni datum podnošenja zahteva za isplatu i očekivani datum isplate EU4Business podrške.</t>
  </si>
  <si>
    <t>1.4. EU4Business podrška</t>
  </si>
  <si>
    <t>1. Ukupni prihodi bez EU4Business podrške</t>
  </si>
  <si>
    <t>1.1. Ukupni prihodi bez EU4Business podrške</t>
  </si>
  <si>
    <t>4. EU4Business podrška</t>
  </si>
  <si>
    <t>4.1. EU4Business podrška</t>
  </si>
  <si>
    <t>3. EU4Business podrška</t>
  </si>
  <si>
    <t>EU4Business podsticaja</t>
  </si>
  <si>
    <t>Pokazatelј</t>
  </si>
  <si>
    <t>Brojilac</t>
  </si>
  <si>
    <t>Imenilac</t>
  </si>
  <si>
    <t>Koeficijent tekuće likvidnosti</t>
  </si>
  <si>
    <t>obrtna imovina/kratkoročne obaveze</t>
  </si>
  <si>
    <t>Odnos prihoda i rashoda</t>
  </si>
  <si>
    <t>ukupni prihodi/ukupni rashodi</t>
  </si>
  <si>
    <t>Odnos obaveza i kapitala</t>
  </si>
  <si>
    <t>ukupne obaveze (dugoročne+kratkoročne obaveze)/kapital i rezerve</t>
  </si>
  <si>
    <t xml:space="preserve"> - Pokazatelјi se odnose na reprezentativnu godinu.</t>
  </si>
  <si>
    <t>8.2.2. Neto sadašnja vrijednost i interna stopa rentabilnosti</t>
  </si>
  <si>
    <t>Neto sadašnja vrijednost</t>
  </si>
  <si>
    <t xml:space="preserve"> * Ostale postojeće kredite prikazati pojedinačno u dijelu tabele "Ostali krediti", ukoliko je broj postojećih kredita veći od jedan dodati neophodne redove.</t>
  </si>
  <si>
    <t>1.2. Prihodi od podsticaja</t>
  </si>
  <si>
    <t>3. Dobit prije oporezivanja</t>
  </si>
  <si>
    <t>Ukoliko je projekat dio postojećih poslovnih aktivnosti koji je odvojen lokacijom ili nekim drugim relevantim kriterijumom od ostatka poslovanja gazdinstva, moguće je zasnivati projekciju samo na toj poslovnoj aktivnosti. U tom slučaju, mora biti osigurana mogućnost izdvajanja prihoda i rashoda kao i prenosa postojećih izvora i imovine tog projekta od ostatka poslovanja podnosioca.</t>
  </si>
  <si>
    <t>Jedinica mjere</t>
  </si>
  <si>
    <t>3. Prosječan broj mjeseci rada</t>
  </si>
  <si>
    <t xml:space="preserve"> - Odvojite proračun za postojeću, dijelimično amortizovanu dugotrajnu imovinu i proračun amortizacije za novu kuplјenu imovinu vezanu za ulaganje.</t>
  </si>
  <si>
    <t>Datum podnošenja zahtjeva za isplatu</t>
  </si>
  <si>
    <t>2. Prosječna bruto plata</t>
  </si>
  <si>
    <t xml:space="preserve"> - Popunite tabelu u skladu s planom zapošlјavanja i prosječnim bruto platama.</t>
  </si>
  <si>
    <t>Tabela 2. Cijene i vrijednost prodaje</t>
  </si>
  <si>
    <t>Otplatni dio</t>
  </si>
  <si>
    <t>7.6. Projekcija bilansa uspjeha</t>
  </si>
  <si>
    <t xml:space="preserve">8.1. Statička ocjena efikasnosti </t>
  </si>
  <si>
    <t>2. Ostatak vrijednosti projekta</t>
  </si>
  <si>
    <t xml:space="preserve"> -  Ako ekonomski tok prikazuje cijelokupno poslovanje podnosioca (a ne samo projekat) u redu "Prenos postojeće imovine"  prenesite "Ukupnu aktivu" iz Bilansa stanja  </t>
  </si>
  <si>
    <t>Ekonomski vijek trajanja projekta</t>
  </si>
  <si>
    <t>Ukupna vrijednost projekta</t>
  </si>
  <si>
    <t>Organizacioni oblik</t>
  </si>
  <si>
    <t>Prethodna godina (2018)</t>
  </si>
  <si>
    <t>Prethodna investcija*</t>
  </si>
  <si>
    <t>Stopa poreza na dobit iznosi:</t>
  </si>
  <si>
    <t>Nabavna vrijednost</t>
  </si>
  <si>
    <t>Period povrata investicije</t>
  </si>
  <si>
    <t xml:space="preserve">Proizvod </t>
  </si>
  <si>
    <t>Jed. Mjere</t>
  </si>
  <si>
    <t>UPUTE:</t>
  </si>
  <si>
    <t xml:space="preserve">2018
</t>
  </si>
  <si>
    <t>3.2.1 Proizvodi od primarne poljoprivredne proizvodnje</t>
  </si>
  <si>
    <t>3.2.2. Proizvode iz prerade</t>
  </si>
  <si>
    <t>Ukupna vrijednost prodaje po godinama (količina x cijena) u KM</t>
  </si>
  <si>
    <t>Molimo Vas da, prije samog popunjavanja, detalјno pročitate ovo uputstvo kao i uputstva koja se nalaze u okviru svake pojedinačne tabele (tekst označen kao "UPUTSTVO" unutar pojedinačnih tabela). Navedeni tekst  možete izbrisati nakon što završite sa popunjavanjem tabela.</t>
  </si>
  <si>
    <t>Različiti činioci mogu da utiču na vijek trajanja projekta: trajanje opreme u projektu, trajanje otplate kredita, mogućnost nabavke inputa, trajanje potražnje za proizvodom, izbor lokacije...</t>
  </si>
  <si>
    <t xml:space="preserve"> - korsitite pomočne table za izračun materijalnih i nematerijalnih troškova na osnovu cijena materijala usluga i količina istih koja navedena u gore tabelu 3.3</t>
  </si>
  <si>
    <t>Odgovorno lice/dierktor</t>
  </si>
  <si>
    <t>VSS</t>
  </si>
  <si>
    <t xml:space="preserve">Subvencije </t>
  </si>
  <si>
    <t xml:space="preserve">Premija </t>
  </si>
  <si>
    <t>Prethodna godina 2018</t>
  </si>
  <si>
    <t xml:space="preserve"> * Maksimalan iznos EU4Business podrške za meru 2 je propisan Pravilniku. </t>
  </si>
  <si>
    <t>KM</t>
  </si>
  <si>
    <t xml:space="preserve"> - Popunite dio tabele "Kredit 1" u skladu sa opisom kredita u poglavlјu 7.5. Izvori finansiranja i obračun kreditnih obaveza  i otplatnim planom; U slučaju da je namjena sredstava od EU4Business podrške smanjenje ostatka duga kredita, uklјučite taj iznos u otplatni dio glavnice u skladu sa očekivanim datumom primanja EU4Business podrške.</t>
  </si>
  <si>
    <t xml:space="preserve"> - Unesite diskontnu stopu koja ne smije biti niža od kamatne stope kredita za finansiranje planiranog ulaganja i ne niža od 8% kako je definisana u javnom pozivu.</t>
  </si>
  <si>
    <t xml:space="preserve"> - Ukoliko prikazujete projekciju poslovanja preduzeća u cijelosti, a ne samo projekat, popunite kolonu"Prethodna godina" u skladu sa odgovarajućim finansijskim izveštajima. </t>
  </si>
  <si>
    <t>Naziv podnosioca prijave</t>
  </si>
  <si>
    <t>Planirane godine (projekcija u KM)</t>
  </si>
  <si>
    <t>ha</t>
  </si>
  <si>
    <t>Objekti i građevine</t>
  </si>
  <si>
    <t>Broj životinja</t>
  </si>
  <si>
    <t>6.2.Podaci o zemlјištu, objektima i broju životinja</t>
  </si>
  <si>
    <t>Status zemlјišta (vlasništvo, zakup, itd.)</t>
  </si>
  <si>
    <t>m2</t>
  </si>
  <si>
    <t>komada</t>
  </si>
  <si>
    <t>kom</t>
  </si>
  <si>
    <t xml:space="preserve">Zakup </t>
  </si>
  <si>
    <t>Valsništvo</t>
  </si>
  <si>
    <t>Planirane godine (Projekcija u KM)</t>
  </si>
  <si>
    <t>Planirane godine (projekcija)</t>
  </si>
  <si>
    <t>Projekcija u jednici mjere</t>
  </si>
  <si>
    <t xml:space="preserve">Nova kuplјena imovina </t>
  </si>
  <si>
    <t>Ukupna vrijednost  prihvatlјivih troškova</t>
  </si>
  <si>
    <r>
      <t xml:space="preserve"> - Ukoliko imate više od jednog kredita za finansiranje ulaganja, popunite dio tabele "</t>
    </r>
    <r>
      <rPr>
        <sz val="10"/>
        <rFont val="Times New Roman"/>
        <family val="1"/>
      </rPr>
      <t>Krediti 2</t>
    </r>
    <r>
      <rPr>
        <i/>
        <sz val="10"/>
        <rFont val="Times New Roman"/>
        <family val="1"/>
      </rPr>
      <t>", u skladu sa otplatnim planom.</t>
    </r>
  </si>
  <si>
    <t xml:space="preserve"> Planirane godine (Projekcija u KM)</t>
  </si>
  <si>
    <t>T</t>
  </si>
  <si>
    <t>L</t>
  </si>
  <si>
    <t>m3</t>
  </si>
  <si>
    <t>B. PREDMET PRIJAVE ZA DODJELU SREDSTAVA IZ EU4BUSINESS-PRIHVATLjIVE STAVKE</t>
  </si>
  <si>
    <t xml:space="preserve">Sve tabele moraju imati jednak broj godina i biti u skladu sa ekonomskim vijekom trajanja projekta (period u kojem projekat daje ekonomski prihvatlјive prihode i rashode, a povrat investicije i otplata kredita je realizovana unutar tog perioda). Minimalni ekonomski vijek trajanja projekta mora biti 7 godina od datuma završetka projekta. Godina početka ulaganja treba da bude uklјučena u ekonomski vijek trajanja projekta.                                        </t>
  </si>
  <si>
    <t xml:space="preserve">Investcija kroz poslovni plan može se opravdati isključivo  prihodima i rashodima iz poslovanja vezana za preradu proizvoda iz prihvatljivog podsektora predmet prijave i ostalih prihvatljivih podsektora u skladu sa smjernicima javnog poziva. Prihodi i bilo koji financijski rezultati iz trgovine i drugih neprihvatljivih podsektora ili privrednih aktvnosti se ne uzimaju u obzir prilikom izrade poslovnog plana za opravdanje investicije. </t>
  </si>
  <si>
    <t>Projekat može da uklјučuje i ulaganja koja nisu prihvatlјiva za dodjelu sredstava iz EU4Business programa, ako su ista sastavni deo projekta. Očekivani iznos EU4Business podrške mora biti uklјučen u projekciju.</t>
  </si>
  <si>
    <t>Ako se projekat odnosi na ulaganja koja su povezana sa sadašnjim poslovanjem ili projekat sam po sebi ne ostvaruje nikakav prihod (npr. cilј projekta je zadovolјavanje EU standarda), tabele treba da budu popunjene u skladu sa poslovanjem cijelog preduzeća koji se odnosi na prijavljene podsektor.</t>
  </si>
  <si>
    <t xml:space="preserve"> - korsitite pomočne table za izračun zalihe materijala, sirovina poluproizvoda i proizvoda  (zalihe mora da se prikazuje u količinama u jednici mjere i novčanim vrijednostima: cijena x količina)</t>
  </si>
  <si>
    <t>Jedinica mjere (KM)</t>
  </si>
  <si>
    <t>Planirane godine u jedinici mjere (projekcija u količinama izraženim u jedinici mjere)</t>
  </si>
  <si>
    <t>Planirane godine u jedinici mjere (projekcja u količinama izraženim u jedinici mjere)</t>
  </si>
  <si>
    <t>Planirane godine u jedinici mjere (projekcija u  količinama izarženim u jednici mjere)</t>
  </si>
  <si>
    <t xml:space="preserve">                                                                       Planirane godine u jedinicama mjere (projekcija u količinama izraženim u jedinici mjere)</t>
  </si>
  <si>
    <t>EU4Business podrška</t>
  </si>
  <si>
    <t xml:space="preserve"> - Kriterij za izbor reprezentativne godine je godina potpune iskorištenosti poslovnog kapaciteta projekta, tokom trajanja otplate kredita. Što znači da nakon investicje kad se puštaju oprema, objekat i slično u finkciju i  iskorite iste za proizvodnje, prva godina kad se povečavaju prihodi se smatra reprezentativna. u praksi uglavnom bude prva ili druga a vrlo rijetko treča godina nakon završetka investicija i puštanje pogona u funkciju</t>
  </si>
  <si>
    <t xml:space="preserve"> - Kriterij za izbor reprezentativne godine je godina potpune iskorištenosti poslovnog kapaciteta projekta, tokom trajanja otplate kredita.  Što znači da nakon investicje i kad se puštaju oprema, objekati i slično u funkciju i iskorite iste za preradu proizvoda, prva godina kad se povečavaju prihodi se smatra reprezentativna. U praksi često se uzima za repezentativnu godinu prvu ili rijetko drugu a vrlo rijetko treču godinu nakon završetka investicija i puštanje pogona u funkciju.</t>
  </si>
  <si>
    <t xml:space="preserve"> - Amortizacije građevina i opreme počinje prvog dana sljedećeg mjeseca od mjeseca stavlјanja u upotrebu.</t>
  </si>
  <si>
    <t>Uputstvo: navedite po kojoj osnovi su ostvatreni poticaji (pravilnik, KM/kg, KM/grlo, KM/ha, podrška za kapitalnu investiciju, regres na gorivo itd)</t>
  </si>
  <si>
    <t xml:space="preserve"> - Tabele popunite sa podacima za cijelu godinu na osnovu nedjelјnih/mijesečnih proračuna</t>
  </si>
  <si>
    <t xml:space="preserve"> - Navedite planirane prodajne cijene vaših proizvoda (cijene se stavlјaju u tabelu 2 u kolonu "KM/jedinici mere" zatim se množi sa količinama proizvoda iz tabele 1 kroz ceo vijek projekta).</t>
  </si>
  <si>
    <t>- Unesite proizvode i usluge  koje  se isključivo odnose na  podsektor predmet za dodjelu bespovratnih sredstava i ostale prihvatljive podsektore u skladu sa smjernicama javnog poziva</t>
  </si>
  <si>
    <t>Uputsvo: Neto priliv nov;anog toka mora biti pozitivan tokom vijeka trajanja projekta.</t>
  </si>
  <si>
    <t>POSLOVNI PLAN ZA MJERU PODRŠKE INVESTICIJAMA U PRERAĐIVAČKE KAPACITETE I MARKETING POLJOPRIVREDNO-PREHRAMBENIH PROIZVODA</t>
  </si>
  <si>
    <t>Ime i prezime odgovornog lica / vlasnika podnosioca prijave</t>
  </si>
  <si>
    <t xml:space="preserve">JIB </t>
  </si>
  <si>
    <t>Registarski broj Poljoprivrednog gazdinstva (PG).</t>
  </si>
  <si>
    <t>Mjesna zajednica i / ili selo</t>
  </si>
  <si>
    <t>Email adresa:</t>
  </si>
  <si>
    <t>(označiti sa X)</t>
  </si>
  <si>
    <t xml:space="preserve">Trenutna djelatnost </t>
  </si>
  <si>
    <t>Primarna proizvodnja (   )</t>
  </si>
  <si>
    <t>Prerada (   )</t>
  </si>
  <si>
    <t xml:space="preserve">Opis: ________________________________________                                                     </t>
  </si>
  <si>
    <t>Predmet poslovanja podnosioca prijave</t>
  </si>
  <si>
    <t>Vlasnička struktura</t>
  </si>
  <si>
    <t>(navesti imena vlasnika i procentualne udjele)</t>
  </si>
  <si>
    <t>Kontakt podaci o konsultantu [1]</t>
  </si>
  <si>
    <t>[1] Popunjava se samo u slučaju ako su konsultanti angažovani na pripremi prijave i poslovnog plana.</t>
  </si>
  <si>
    <r>
      <t>Zadruga</t>
    </r>
    <r>
      <rPr>
        <u/>
        <sz val="11"/>
        <color theme="1"/>
        <rFont val="Times New Roman"/>
        <family val="1"/>
      </rPr>
      <t xml:space="preserve"> </t>
    </r>
  </si>
  <si>
    <r>
      <t>(označiti sa X)</t>
    </r>
    <r>
      <rPr>
        <i/>
        <sz val="11"/>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</si>
</sst>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 _k_n"/>
    <numFmt numFmtId="166" formatCode="#,##0.00_ ;\-#,##0.00\ "/>
  </numFmts>
  <fonts count="49" x14ac:knownFonts="1">
    <font>
      <sz val="11"/>
      <color theme="1"/>
      <name val="Calibri"/>
      <family val="2"/>
      <charset val="238"/>
      <scheme val="minor"/>
    </font>
    <font>
      <sz val="11"/>
      <color theme="1"/>
      <name val="Calibri"/>
      <family val="2"/>
      <scheme val="minor"/>
    </font>
    <font>
      <sz val="10"/>
      <name val="Arial"/>
      <family val="2"/>
      <charset val="238"/>
    </font>
    <font>
      <i/>
      <sz val="10"/>
      <name val="Arial"/>
      <family val="2"/>
      <charset val="238"/>
    </font>
    <font>
      <sz val="11"/>
      <color theme="1"/>
      <name val="Calibri"/>
      <family val="2"/>
      <charset val="238"/>
      <scheme val="minor"/>
    </font>
    <font>
      <u/>
      <sz val="11"/>
      <color theme="10"/>
      <name val="Calibri"/>
      <family val="2"/>
      <charset val="238"/>
    </font>
    <font>
      <sz val="12"/>
      <color theme="1"/>
      <name val="Symbol"/>
      <family val="1"/>
      <charset val="2"/>
    </font>
    <font>
      <sz val="12"/>
      <color theme="1"/>
      <name val="Arial"/>
      <family val="2"/>
      <charset val="238"/>
    </font>
    <font>
      <sz val="11"/>
      <name val="Calibri"/>
      <family val="2"/>
      <charset val="238"/>
      <scheme val="minor"/>
    </font>
    <font>
      <sz val="11"/>
      <color theme="1"/>
      <name val="Times New Roman"/>
      <family val="1"/>
    </font>
    <font>
      <b/>
      <sz val="11"/>
      <name val="Times New Roman"/>
      <family val="1"/>
    </font>
    <font>
      <b/>
      <i/>
      <sz val="10"/>
      <name val="Times New Roman"/>
      <family val="1"/>
    </font>
    <font>
      <sz val="10"/>
      <name val="Times New Roman"/>
      <family val="1"/>
    </font>
    <font>
      <i/>
      <sz val="10"/>
      <name val="Times New Roman"/>
      <family val="1"/>
    </font>
    <font>
      <b/>
      <sz val="10"/>
      <name val="Times New Roman"/>
      <family val="1"/>
    </font>
    <font>
      <b/>
      <sz val="11"/>
      <color theme="1"/>
      <name val="Times New Roman"/>
      <family val="1"/>
    </font>
    <font>
      <sz val="11"/>
      <name val="Times New Roman"/>
      <family val="1"/>
    </font>
    <font>
      <sz val="10"/>
      <color theme="1"/>
      <name val="Times New Roman"/>
      <family val="1"/>
    </font>
    <font>
      <b/>
      <sz val="11"/>
      <color theme="1"/>
      <name val="Times New Roman"/>
      <family val="1"/>
      <charset val="238"/>
    </font>
    <font>
      <b/>
      <sz val="11"/>
      <color rgb="FF000000"/>
      <name val="Times New Roman"/>
      <family val="1"/>
    </font>
    <font>
      <sz val="11"/>
      <color rgb="FF000000"/>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b/>
      <sz val="11"/>
      <color theme="0"/>
      <name val="Times New Roman"/>
      <family val="1"/>
    </font>
    <font>
      <u/>
      <sz val="11"/>
      <color theme="10"/>
      <name val="Times New Roman"/>
      <family val="1"/>
    </font>
    <font>
      <sz val="10"/>
      <name val="Times New Roman"/>
      <family val="1"/>
      <charset val="238"/>
    </font>
    <font>
      <i/>
      <sz val="10"/>
      <name val="Times New Roman"/>
      <family val="1"/>
      <charset val="238"/>
    </font>
    <font>
      <b/>
      <sz val="10"/>
      <name val="Arial"/>
      <family val="2"/>
      <charset val="238"/>
    </font>
    <font>
      <b/>
      <i/>
      <sz val="10"/>
      <name val="Arial"/>
      <family val="2"/>
      <charset val="238"/>
    </font>
    <font>
      <b/>
      <sz val="11"/>
      <name val="Calibri"/>
      <family val="2"/>
      <scheme val="minor"/>
    </font>
    <font>
      <sz val="11"/>
      <color theme="0"/>
      <name val="Calibri"/>
      <family val="2"/>
      <scheme val="minor"/>
    </font>
    <font>
      <sz val="11"/>
      <name val="Calibri"/>
      <family val="2"/>
      <scheme val="minor"/>
    </font>
    <font>
      <sz val="11"/>
      <name val="Times"/>
      <family val="1"/>
    </font>
    <font>
      <b/>
      <i/>
      <sz val="11"/>
      <name val="Times New Roman"/>
      <family val="1"/>
    </font>
    <font>
      <b/>
      <sz val="11"/>
      <name val="Calibri"/>
      <family val="2"/>
      <charset val="238"/>
      <scheme val="minor"/>
    </font>
    <font>
      <sz val="11"/>
      <color theme="0"/>
      <name val="Calibri"/>
      <family val="2"/>
      <charset val="238"/>
      <scheme val="minor"/>
    </font>
    <font>
      <sz val="11"/>
      <color theme="0"/>
      <name val="Times New Roman"/>
      <family val="1"/>
    </font>
    <font>
      <i/>
      <sz val="10"/>
      <name val="Calibri"/>
      <family val="2"/>
      <scheme val="minor"/>
    </font>
    <font>
      <b/>
      <sz val="11"/>
      <color theme="0" tint="-4.9989318521683403E-2"/>
      <name val="Times New Roman"/>
      <family val="1"/>
    </font>
    <font>
      <b/>
      <sz val="11"/>
      <color rgb="FFFFFFFF"/>
      <name val="Times New Roman"/>
      <family val="1"/>
    </font>
    <font>
      <sz val="11"/>
      <color rgb="FF2F5496"/>
      <name val="Times New Roman"/>
      <family val="1"/>
    </font>
    <font>
      <b/>
      <sz val="11"/>
      <color rgb="FF2F5496"/>
      <name val="Times New Roman"/>
      <family val="1"/>
    </font>
    <font>
      <b/>
      <sz val="11"/>
      <color theme="0"/>
      <name val="Times New Roman"/>
      <family val="1"/>
      <charset val="238"/>
    </font>
    <font>
      <b/>
      <sz val="11"/>
      <color theme="0"/>
      <name val="Calibri"/>
      <family val="2"/>
      <charset val="238"/>
      <scheme val="minor"/>
    </font>
    <font>
      <i/>
      <sz val="9"/>
      <color theme="1"/>
      <name val="Times New Roman"/>
      <family val="1"/>
    </font>
    <font>
      <u/>
      <sz val="11"/>
      <color theme="1"/>
      <name val="Times New Roman"/>
      <family val="1"/>
    </font>
    <font>
      <i/>
      <sz val="11"/>
      <color theme="1"/>
      <name val="Times New Roman"/>
      <family val="1"/>
    </font>
    <font>
      <b/>
      <u/>
      <sz val="11"/>
      <color theme="0"/>
      <name val="Times New Roman"/>
      <family val="1"/>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2F549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double">
        <color indexed="64"/>
      </bottom>
      <diagonal/>
    </border>
    <border>
      <left/>
      <right style="medium">
        <color indexed="64"/>
      </right>
      <top/>
      <bottom/>
      <diagonal/>
    </border>
    <border>
      <left style="medium">
        <color indexed="64"/>
      </left>
      <right style="medium">
        <color indexed="64"/>
      </right>
      <top style="double">
        <color indexed="64"/>
      </top>
      <bottom/>
      <diagonal/>
    </border>
    <border>
      <left/>
      <right style="medium">
        <color indexed="64"/>
      </right>
      <top style="double">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rgb="FF2F5496"/>
      </right>
      <top/>
      <bottom style="medium">
        <color rgb="FFFFFFFF"/>
      </bottom>
      <diagonal/>
    </border>
    <border>
      <left/>
      <right style="medium">
        <color indexed="64"/>
      </right>
      <top/>
      <bottom style="medium">
        <color rgb="FF2F5496"/>
      </bottom>
      <diagonal/>
    </border>
    <border>
      <left/>
      <right style="medium">
        <color rgb="FF2F5496"/>
      </right>
      <top/>
      <bottom style="medium">
        <color indexed="64"/>
      </bottom>
      <diagonal/>
    </border>
    <border>
      <left style="medium">
        <color indexed="64"/>
      </left>
      <right/>
      <top style="medium">
        <color indexed="64"/>
      </top>
      <bottom/>
      <diagonal/>
    </border>
  </borders>
  <cellStyleXfs count="12">
    <xf numFmtId="0" fontId="0" fillId="0" borderId="0"/>
    <xf numFmtId="0" fontId="5" fillId="0" borderId="0" applyNumberFormat="0" applyFill="0" applyBorder="0" applyAlignment="0" applyProtection="0">
      <alignment vertical="top"/>
      <protection locked="0"/>
    </xf>
    <xf numFmtId="0" fontId="2" fillId="2" borderId="0"/>
    <xf numFmtId="0" fontId="2" fillId="3" borderId="0"/>
    <xf numFmtId="0" fontId="4" fillId="0" borderId="0"/>
    <xf numFmtId="0" fontId="2" fillId="2" borderId="0"/>
    <xf numFmtId="0" fontId="2" fillId="2" borderId="0"/>
    <xf numFmtId="0" fontId="2" fillId="2" borderId="0"/>
    <xf numFmtId="0" fontId="2" fillId="2" borderId="0"/>
    <xf numFmtId="9" fontId="4" fillId="0" borderId="0" applyFont="0" applyFill="0" applyBorder="0" applyAlignment="0" applyProtection="0"/>
    <xf numFmtId="0" fontId="2" fillId="0" borderId="0"/>
    <xf numFmtId="164" fontId="4" fillId="0" borderId="0" applyFont="0" applyFill="0" applyBorder="0" applyAlignment="0" applyProtection="0"/>
  </cellStyleXfs>
  <cellXfs count="382">
    <xf numFmtId="0" fontId="0" fillId="0" borderId="0" xfId="0"/>
    <xf numFmtId="0" fontId="6" fillId="0" borderId="0" xfId="0" applyFont="1" applyAlignment="1">
      <alignment horizontal="left" indent="5"/>
    </xf>
    <xf numFmtId="0" fontId="7" fillId="0" borderId="0" xfId="0" applyFont="1"/>
    <xf numFmtId="3" fontId="16" fillId="3" borderId="1" xfId="0" applyNumberFormat="1" applyFont="1" applyFill="1" applyBorder="1" applyAlignment="1">
      <alignment horizontal="center" vertical="center"/>
    </xf>
    <xf numFmtId="4" fontId="16" fillId="3" borderId="9" xfId="0" applyNumberFormat="1" applyFont="1" applyFill="1" applyBorder="1" applyAlignment="1">
      <alignment horizontal="center" vertical="center"/>
    </xf>
    <xf numFmtId="0" fontId="15" fillId="0" borderId="0" xfId="0" applyFont="1" applyAlignment="1">
      <alignment vertical="center"/>
    </xf>
    <xf numFmtId="0" fontId="18" fillId="0" borderId="0" xfId="0" applyFont="1"/>
    <xf numFmtId="4" fontId="16" fillId="3" borderId="9" xfId="0" applyNumberFormat="1" applyFont="1" applyFill="1" applyBorder="1" applyAlignment="1">
      <alignment horizontal="right" vertical="center"/>
    </xf>
    <xf numFmtId="3" fontId="16" fillId="3" borderId="8" xfId="0" applyNumberFormat="1" applyFont="1" applyFill="1" applyBorder="1" applyAlignment="1">
      <alignment horizontal="center" vertical="center"/>
    </xf>
    <xf numFmtId="0" fontId="1" fillId="0" borderId="0" xfId="0" applyFont="1"/>
    <xf numFmtId="0" fontId="1" fillId="0" borderId="0" xfId="0" applyFont="1" applyAlignment="1">
      <alignment vertical="center"/>
    </xf>
    <xf numFmtId="0" fontId="17" fillId="0" borderId="0" xfId="0" applyFont="1" applyAlignment="1">
      <alignment wrapText="1"/>
    </xf>
    <xf numFmtId="0" fontId="23" fillId="0" borderId="0" xfId="0" applyFont="1" applyAlignment="1">
      <alignment vertical="center" wrapText="1"/>
    </xf>
    <xf numFmtId="0" fontId="24" fillId="4" borderId="1" xfId="0" applyFont="1" applyFill="1" applyBorder="1" applyAlignment="1">
      <alignment horizontal="center"/>
    </xf>
    <xf numFmtId="0" fontId="24" fillId="4" borderId="1"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8" xfId="0" applyFont="1" applyFill="1" applyBorder="1" applyAlignment="1">
      <alignment vertical="center"/>
    </xf>
    <xf numFmtId="0" fontId="24" fillId="4" borderId="23" xfId="0" applyFont="1" applyFill="1" applyBorder="1" applyAlignment="1">
      <alignment vertical="center"/>
    </xf>
    <xf numFmtId="0" fontId="24" fillId="4" borderId="26" xfId="0" applyFont="1" applyFill="1" applyBorder="1" applyAlignment="1">
      <alignment horizontal="center" vertical="center" wrapText="1"/>
    </xf>
    <xf numFmtId="0" fontId="24" fillId="4" borderId="26" xfId="0" applyFont="1" applyFill="1" applyBorder="1" applyAlignment="1">
      <alignment horizontal="center" vertical="center"/>
    </xf>
    <xf numFmtId="0" fontId="24" fillId="4" borderId="26" xfId="0" applyFont="1" applyFill="1" applyBorder="1" applyAlignment="1">
      <alignment vertical="center"/>
    </xf>
    <xf numFmtId="0" fontId="24" fillId="4" borderId="41" xfId="0" applyFont="1" applyFill="1" applyBorder="1" applyAlignment="1">
      <alignment vertical="center"/>
    </xf>
    <xf numFmtId="0" fontId="24" fillId="4" borderId="43" xfId="0" applyFont="1" applyFill="1" applyBorder="1" applyAlignment="1">
      <alignment vertical="center"/>
    </xf>
    <xf numFmtId="0" fontId="24" fillId="4" borderId="25" xfId="0" applyFont="1" applyFill="1" applyBorder="1" applyAlignment="1">
      <alignment vertical="center"/>
    </xf>
    <xf numFmtId="0" fontId="24" fillId="4" borderId="21" xfId="0" applyFont="1" applyFill="1" applyBorder="1" applyAlignment="1">
      <alignment vertical="center"/>
    </xf>
    <xf numFmtId="0" fontId="24" fillId="4" borderId="37" xfId="0" applyFont="1" applyFill="1" applyBorder="1" applyAlignment="1">
      <alignment vertical="center"/>
    </xf>
    <xf numFmtId="0" fontId="24" fillId="4" borderId="37" xfId="0" applyFont="1" applyFill="1" applyBorder="1" applyAlignment="1">
      <alignment vertical="center" wrapText="1"/>
    </xf>
    <xf numFmtId="0" fontId="24" fillId="4" borderId="4" xfId="0" applyFont="1" applyFill="1" applyBorder="1" applyAlignment="1">
      <alignment vertical="center"/>
    </xf>
    <xf numFmtId="4" fontId="16" fillId="3" borderId="1" xfId="0" applyNumberFormat="1" applyFont="1" applyFill="1" applyBorder="1" applyAlignment="1">
      <alignment horizontal="center" vertical="center"/>
    </xf>
    <xf numFmtId="0" fontId="10" fillId="5" borderId="1" xfId="0" applyFont="1" applyFill="1" applyBorder="1" applyAlignment="1">
      <alignment horizontal="left" vertical="center"/>
    </xf>
    <xf numFmtId="4" fontId="10" fillId="5" borderId="1" xfId="0" applyNumberFormat="1" applyFont="1" applyFill="1" applyBorder="1" applyAlignment="1">
      <alignment horizontal="center" vertical="center"/>
    </xf>
    <xf numFmtId="0" fontId="0" fillId="0" borderId="0" xfId="0"/>
    <xf numFmtId="0" fontId="16" fillId="4" borderId="0" xfId="0" applyFont="1" applyFill="1"/>
    <xf numFmtId="0" fontId="0" fillId="0" borderId="0" xfId="0"/>
    <xf numFmtId="0" fontId="24" fillId="4" borderId="23" xfId="0" applyFont="1" applyFill="1" applyBorder="1" applyAlignment="1">
      <alignment horizontal="center" vertical="center"/>
    </xf>
    <xf numFmtId="0" fontId="15" fillId="3" borderId="0" xfId="0" applyFont="1" applyFill="1" applyAlignment="1">
      <alignment vertical="center"/>
    </xf>
    <xf numFmtId="0" fontId="16" fillId="3" borderId="0" xfId="0" applyFont="1" applyFill="1"/>
    <xf numFmtId="0" fontId="0" fillId="3" borderId="0" xfId="0" applyFill="1"/>
    <xf numFmtId="0" fontId="1" fillId="3" borderId="0" xfId="0" applyFont="1" applyFill="1"/>
    <xf numFmtId="49" fontId="10" fillId="3" borderId="18" xfId="0" applyNumberFormat="1" applyFont="1" applyFill="1" applyBorder="1" applyAlignment="1">
      <alignment horizontal="center" vertical="center"/>
    </xf>
    <xf numFmtId="1" fontId="10" fillId="3" borderId="18" xfId="0" applyNumberFormat="1" applyFont="1" applyFill="1" applyBorder="1" applyAlignment="1">
      <alignment horizontal="center" vertical="center"/>
    </xf>
    <xf numFmtId="4" fontId="10" fillId="3" borderId="18" xfId="0" applyNumberFormat="1" applyFont="1" applyFill="1" applyBorder="1" applyAlignment="1">
      <alignment horizontal="center" vertical="center"/>
    </xf>
    <xf numFmtId="0" fontId="24" fillId="3" borderId="37" xfId="0" applyFont="1" applyFill="1" applyBorder="1" applyAlignment="1">
      <alignment vertical="center" wrapText="1"/>
    </xf>
    <xf numFmtId="0" fontId="10" fillId="3" borderId="21" xfId="0" applyFont="1" applyFill="1" applyBorder="1" applyAlignment="1">
      <alignment vertical="center"/>
    </xf>
    <xf numFmtId="0" fontId="10" fillId="3" borderId="0" xfId="0" applyFont="1" applyFill="1" applyAlignment="1">
      <alignment vertical="center"/>
    </xf>
    <xf numFmtId="0" fontId="10" fillId="3" borderId="0" xfId="0" applyFont="1" applyFill="1"/>
    <xf numFmtId="4" fontId="10" fillId="3" borderId="1" xfId="0" applyNumberFormat="1" applyFont="1" applyFill="1" applyBorder="1" applyAlignment="1">
      <alignment horizontal="center" vertical="center"/>
    </xf>
    <xf numFmtId="4" fontId="16" fillId="3" borderId="18" xfId="0" applyNumberFormat="1" applyFont="1" applyFill="1" applyBorder="1" applyAlignment="1">
      <alignment horizontal="center" vertical="center"/>
    </xf>
    <xf numFmtId="10" fontId="16" fillId="3" borderId="18" xfId="0" applyNumberFormat="1" applyFont="1" applyFill="1" applyBorder="1" applyAlignment="1">
      <alignment horizontal="center" vertical="center"/>
    </xf>
    <xf numFmtId="0" fontId="8" fillId="3" borderId="0" xfId="0" applyFont="1" applyFill="1"/>
    <xf numFmtId="0" fontId="32" fillId="3" borderId="0" xfId="0" applyFont="1" applyFill="1"/>
    <xf numFmtId="0" fontId="16" fillId="3" borderId="25" xfId="0" applyFont="1" applyFill="1" applyBorder="1" applyAlignment="1">
      <alignment vertical="center"/>
    </xf>
    <xf numFmtId="0" fontId="10" fillId="3" borderId="25" xfId="0" applyFont="1" applyFill="1" applyBorder="1" applyAlignment="1">
      <alignment vertical="center"/>
    </xf>
    <xf numFmtId="49" fontId="16" fillId="3" borderId="18" xfId="0" applyNumberFormat="1" applyFont="1" applyFill="1" applyBorder="1" applyAlignment="1">
      <alignment horizontal="center" vertical="center"/>
    </xf>
    <xf numFmtId="10" fontId="12" fillId="3" borderId="0" xfId="0" applyNumberFormat="1" applyFont="1" applyFill="1" applyProtection="1">
      <protection locked="0"/>
    </xf>
    <xf numFmtId="0" fontId="13" fillId="3" borderId="0" xfId="3" applyFont="1" applyFill="1" applyProtection="1">
      <protection locked="0"/>
    </xf>
    <xf numFmtId="0" fontId="13" fillId="3" borderId="0" xfId="3" applyFont="1" applyFill="1" applyAlignment="1" applyProtection="1">
      <alignment wrapText="1"/>
      <protection locked="0"/>
    </xf>
    <xf numFmtId="0" fontId="16" fillId="3" borderId="25" xfId="0" applyFont="1" applyFill="1" applyBorder="1" applyAlignment="1">
      <alignment vertical="center" wrapText="1"/>
    </xf>
    <xf numFmtId="1" fontId="11" fillId="3" borderId="18" xfId="0" applyNumberFormat="1" applyFont="1" applyFill="1" applyBorder="1" applyAlignment="1">
      <alignment horizontal="center" vertical="center"/>
    </xf>
    <xf numFmtId="0" fontId="10" fillId="3" borderId="0" xfId="0" applyFont="1" applyFill="1" applyAlignment="1">
      <alignment horizontal="left"/>
    </xf>
    <xf numFmtId="9" fontId="11" fillId="3" borderId="0" xfId="0" applyNumberFormat="1" applyFont="1" applyFill="1"/>
    <xf numFmtId="0" fontId="10" fillId="3" borderId="26" xfId="0" applyFont="1" applyFill="1" applyBorder="1" applyAlignment="1">
      <alignment horizontal="center" vertical="center"/>
    </xf>
    <xf numFmtId="0" fontId="16" fillId="3" borderId="26" xfId="0" applyFont="1" applyFill="1" applyBorder="1" applyAlignment="1">
      <alignment horizontal="center" vertical="center" wrapText="1"/>
    </xf>
    <xf numFmtId="4" fontId="16" fillId="3" borderId="0" xfId="0" applyNumberFormat="1" applyFont="1" applyFill="1"/>
    <xf numFmtId="49" fontId="13" fillId="3" borderId="0" xfId="0" quotePrefix="1" applyNumberFormat="1" applyFont="1" applyFill="1" applyProtection="1">
      <protection locked="0"/>
    </xf>
    <xf numFmtId="49" fontId="13" fillId="3" borderId="44" xfId="0" quotePrefix="1" applyNumberFormat="1" applyFont="1" applyFill="1" applyBorder="1" applyAlignment="1" applyProtection="1">
      <alignment vertical="center"/>
      <protection locked="0"/>
    </xf>
    <xf numFmtId="49" fontId="13" fillId="3" borderId="0" xfId="0" quotePrefix="1" applyNumberFormat="1" applyFont="1" applyFill="1" applyAlignment="1" applyProtection="1">
      <alignment vertical="center"/>
      <protection locked="0"/>
    </xf>
    <xf numFmtId="0" fontId="9" fillId="3" borderId="0" xfId="0" applyFont="1" applyFill="1"/>
    <xf numFmtId="3" fontId="8" fillId="3" borderId="0" xfId="0" applyNumberFormat="1" applyFont="1" applyFill="1"/>
    <xf numFmtId="9" fontId="11" fillId="3" borderId="1" xfId="0" applyNumberFormat="1" applyFont="1" applyFill="1" applyBorder="1"/>
    <xf numFmtId="0" fontId="13" fillId="3" borderId="0" xfId="0" applyFont="1" applyFill="1"/>
    <xf numFmtId="10" fontId="13" fillId="3" borderId="0" xfId="0" applyNumberFormat="1" applyFont="1" applyFill="1"/>
    <xf numFmtId="10" fontId="16" fillId="3" borderId="0" xfId="0" applyNumberFormat="1" applyFont="1" applyFill="1"/>
    <xf numFmtId="1" fontId="11" fillId="3" borderId="0" xfId="0" applyNumberFormat="1" applyFont="1" applyFill="1" applyAlignment="1">
      <alignment horizontal="center" vertical="center"/>
    </xf>
    <xf numFmtId="4" fontId="8" fillId="3" borderId="0" xfId="0" applyNumberFormat="1" applyFont="1" applyFill="1"/>
    <xf numFmtId="0" fontId="32" fillId="3" borderId="0" xfId="0" applyFont="1" applyFill="1" applyAlignment="1">
      <alignment vertical="center"/>
    </xf>
    <xf numFmtId="0" fontId="10" fillId="3" borderId="44" xfId="0" applyFont="1" applyFill="1" applyBorder="1" applyAlignment="1">
      <alignment vertical="center"/>
    </xf>
    <xf numFmtId="0" fontId="11" fillId="3" borderId="37" xfId="0" applyFont="1" applyFill="1" applyBorder="1" applyAlignment="1">
      <alignment vertical="center"/>
    </xf>
    <xf numFmtId="0" fontId="13" fillId="3" borderId="44" xfId="0" applyFont="1" applyFill="1" applyBorder="1" applyAlignment="1">
      <alignment vertical="center" wrapText="1"/>
    </xf>
    <xf numFmtId="0" fontId="15" fillId="3" borderId="0" xfId="0" applyFont="1" applyFill="1"/>
    <xf numFmtId="0" fontId="13" fillId="3" borderId="0" xfId="6" quotePrefix="1" applyFont="1" applyFill="1" applyAlignment="1" applyProtection="1">
      <alignment vertical="center" wrapText="1"/>
      <protection locked="0"/>
    </xf>
    <xf numFmtId="0" fontId="10" fillId="3" borderId="22" xfId="0" applyFont="1" applyFill="1" applyBorder="1" applyAlignment="1">
      <alignment vertical="center"/>
    </xf>
    <xf numFmtId="0" fontId="10" fillId="3" borderId="24" xfId="0" applyFont="1" applyFill="1" applyBorder="1" applyAlignment="1">
      <alignment vertical="center"/>
    </xf>
    <xf numFmtId="4" fontId="16" fillId="3" borderId="17" xfId="0" applyNumberFormat="1" applyFont="1" applyFill="1" applyBorder="1" applyAlignment="1">
      <alignment horizontal="center" vertical="center"/>
    </xf>
    <xf numFmtId="0" fontId="33" fillId="3" borderId="0" xfId="0" applyFont="1" applyFill="1"/>
    <xf numFmtId="49" fontId="33" fillId="3" borderId="0" xfId="0" applyNumberFormat="1" applyFont="1" applyFill="1"/>
    <xf numFmtId="0" fontId="33" fillId="3" borderId="0" xfId="0" applyFont="1" applyFill="1" applyAlignment="1">
      <alignment wrapText="1"/>
    </xf>
    <xf numFmtId="4" fontId="33" fillId="3" borderId="0" xfId="0" applyNumberFormat="1" applyFont="1" applyFill="1"/>
    <xf numFmtId="9" fontId="33" fillId="3" borderId="0" xfId="0" applyNumberFormat="1" applyFont="1" applyFill="1"/>
    <xf numFmtId="10" fontId="33" fillId="3" borderId="0" xfId="0" applyNumberFormat="1" applyFont="1" applyFill="1"/>
    <xf numFmtId="14" fontId="33" fillId="3" borderId="0" xfId="0" applyNumberFormat="1" applyFont="1" applyFill="1"/>
    <xf numFmtId="0" fontId="33" fillId="3" borderId="0" xfId="0" applyFont="1" applyFill="1" applyAlignment="1">
      <alignment horizontal="left" wrapText="1"/>
    </xf>
    <xf numFmtId="0" fontId="8" fillId="3" borderId="0" xfId="0" applyFont="1" applyFill="1" applyAlignment="1">
      <alignment wrapText="1"/>
    </xf>
    <xf numFmtId="9" fontId="8" fillId="3" borderId="0" xfId="0" applyNumberFormat="1" applyFont="1" applyFill="1"/>
    <xf numFmtId="166" fontId="10" fillId="3" borderId="1" xfId="0" applyNumberFormat="1" applyFont="1" applyFill="1" applyBorder="1" applyAlignment="1">
      <alignment horizontal="center" vertical="center"/>
    </xf>
    <xf numFmtId="0" fontId="16" fillId="3" borderId="1" xfId="0" applyFont="1" applyFill="1" applyBorder="1" applyAlignment="1">
      <alignment horizontal="left" vertical="center"/>
    </xf>
    <xf numFmtId="166" fontId="16" fillId="3" borderId="1" xfId="0" applyNumberFormat="1" applyFont="1" applyFill="1" applyBorder="1" applyAlignment="1">
      <alignment horizontal="center" vertical="center"/>
    </xf>
    <xf numFmtId="3" fontId="16" fillId="3" borderId="0" xfId="0" applyNumberFormat="1" applyFont="1" applyFill="1"/>
    <xf numFmtId="4" fontId="10" fillId="3" borderId="0" xfId="0" applyNumberFormat="1" applyFont="1" applyFill="1"/>
    <xf numFmtId="0" fontId="16" fillId="3" borderId="0" xfId="0" applyFont="1" applyFill="1" applyAlignment="1">
      <alignment vertical="top"/>
    </xf>
    <xf numFmtId="3" fontId="10" fillId="3" borderId="0" xfId="0" applyNumberFormat="1" applyFont="1" applyFill="1"/>
    <xf numFmtId="14" fontId="16" fillId="3" borderId="18" xfId="0" applyNumberFormat="1" applyFont="1" applyFill="1" applyBorder="1" applyAlignment="1">
      <alignment horizontal="center" vertical="center"/>
    </xf>
    <xf numFmtId="4" fontId="16" fillId="3" borderId="20" xfId="0" applyNumberFormat="1" applyFont="1" applyFill="1" applyBorder="1" applyAlignment="1">
      <alignment horizontal="center" vertical="center"/>
    </xf>
    <xf numFmtId="0" fontId="16" fillId="3" borderId="1" xfId="0" applyFont="1" applyFill="1" applyBorder="1" applyAlignment="1">
      <alignment horizontal="right" vertical="top"/>
    </xf>
    <xf numFmtId="9" fontId="16" fillId="3" borderId="1" xfId="0" applyNumberFormat="1" applyFont="1" applyFill="1" applyBorder="1" applyAlignment="1">
      <alignment horizontal="right" vertical="top"/>
    </xf>
    <xf numFmtId="0" fontId="32" fillId="3" borderId="0" xfId="0" applyFont="1" applyFill="1" applyAlignment="1">
      <alignment vertical="top"/>
    </xf>
    <xf numFmtId="10" fontId="16" fillId="3" borderId="1" xfId="0" applyNumberFormat="1" applyFont="1" applyFill="1" applyBorder="1" applyAlignment="1">
      <alignment horizontal="center" vertical="center"/>
    </xf>
    <xf numFmtId="4" fontId="16" fillId="3" borderId="1" xfId="0" applyNumberFormat="1" applyFont="1" applyFill="1" applyBorder="1" applyAlignment="1">
      <alignment vertical="center"/>
    </xf>
    <xf numFmtId="10" fontId="16" fillId="3" borderId="1" xfId="9" applyNumberFormat="1" applyFont="1" applyFill="1" applyBorder="1" applyAlignment="1">
      <alignment horizontal="center" vertical="center"/>
    </xf>
    <xf numFmtId="4" fontId="16" fillId="3" borderId="3" xfId="0" applyNumberFormat="1" applyFont="1" applyFill="1" applyBorder="1" applyAlignment="1">
      <alignment horizontal="center" vertical="center"/>
    </xf>
    <xf numFmtId="10" fontId="16" fillId="3" borderId="3" xfId="9" applyNumberFormat="1" applyFont="1" applyFill="1" applyBorder="1" applyAlignment="1">
      <alignment horizontal="center" vertical="center"/>
    </xf>
    <xf numFmtId="10" fontId="16" fillId="3" borderId="3" xfId="0" applyNumberFormat="1" applyFont="1" applyFill="1" applyBorder="1" applyAlignment="1">
      <alignment horizontal="center" vertical="center"/>
    </xf>
    <xf numFmtId="4" fontId="10" fillId="3" borderId="2" xfId="0" applyNumberFormat="1" applyFont="1" applyFill="1" applyBorder="1" applyAlignment="1">
      <alignment horizontal="center" vertical="center"/>
    </xf>
    <xf numFmtId="2" fontId="16" fillId="3" borderId="0" xfId="0" applyNumberFormat="1" applyFont="1" applyFill="1"/>
    <xf numFmtId="0" fontId="8" fillId="3" borderId="7" xfId="0" applyFont="1" applyFill="1" applyBorder="1" applyAlignment="1">
      <alignment horizontal="center" vertical="center"/>
    </xf>
    <xf numFmtId="165" fontId="8" fillId="3" borderId="0" xfId="0" applyNumberFormat="1" applyFont="1" applyFill="1"/>
    <xf numFmtId="4" fontId="16" fillId="3" borderId="2" xfId="0" applyNumberFormat="1" applyFont="1" applyFill="1" applyBorder="1" applyAlignment="1">
      <alignment horizontal="center" vertical="center"/>
    </xf>
    <xf numFmtId="164" fontId="16" fillId="3" borderId="2" xfId="11" applyFont="1" applyFill="1" applyBorder="1" applyAlignment="1">
      <alignment horizontal="left" vertical="center"/>
    </xf>
    <xf numFmtId="0" fontId="10" fillId="3" borderId="19" xfId="0" applyFont="1" applyFill="1" applyBorder="1" applyAlignment="1">
      <alignment horizontal="left"/>
    </xf>
    <xf numFmtId="4" fontId="10" fillId="3" borderId="4" xfId="0" applyNumberFormat="1" applyFont="1" applyFill="1" applyBorder="1" applyAlignment="1">
      <alignment horizontal="center" vertical="center"/>
    </xf>
    <xf numFmtId="0" fontId="14" fillId="3" borderId="0" xfId="4" applyFont="1" applyFill="1" applyAlignment="1" applyProtection="1">
      <alignment horizontal="center" vertical="top" wrapText="1"/>
      <protection locked="0"/>
    </xf>
    <xf numFmtId="49" fontId="16" fillId="3" borderId="1" xfId="0" applyNumberFormat="1" applyFont="1" applyFill="1" applyBorder="1" applyAlignment="1">
      <alignment vertical="center" wrapText="1" readingOrder="1"/>
    </xf>
    <xf numFmtId="164" fontId="16" fillId="3" borderId="1" xfId="11" applyFont="1" applyFill="1" applyBorder="1" applyAlignment="1">
      <alignment vertical="center" wrapText="1" readingOrder="1"/>
    </xf>
    <xf numFmtId="4" fontId="16" fillId="3" borderId="1" xfId="0" applyNumberFormat="1" applyFont="1" applyFill="1" applyBorder="1" applyAlignment="1">
      <alignment horizontal="center" vertical="center" wrapText="1" readingOrder="1"/>
    </xf>
    <xf numFmtId="0" fontId="30" fillId="3" borderId="1" xfId="0" applyFont="1" applyFill="1" applyBorder="1" applyAlignment="1">
      <alignment vertical="center"/>
    </xf>
    <xf numFmtId="0" fontId="30" fillId="3"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32" fillId="3" borderId="1" xfId="0" applyFont="1" applyFill="1" applyBorder="1" applyAlignment="1">
      <alignment vertical="center"/>
    </xf>
    <xf numFmtId="0" fontId="32" fillId="3" borderId="1" xfId="0" applyFont="1" applyFill="1" applyBorder="1" applyAlignment="1">
      <alignment horizontal="center" vertical="center" wrapText="1"/>
    </xf>
    <xf numFmtId="0" fontId="32" fillId="3" borderId="1" xfId="0" applyFont="1" applyFill="1" applyBorder="1" applyAlignment="1">
      <alignment horizontal="center" vertical="center"/>
    </xf>
    <xf numFmtId="3" fontId="10" fillId="3" borderId="1"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16" fontId="16" fillId="3" borderId="0" xfId="0" applyNumberFormat="1" applyFont="1" applyFill="1"/>
    <xf numFmtId="0" fontId="12" fillId="3" borderId="0" xfId="0" applyFont="1" applyFill="1" applyProtection="1">
      <protection locked="0"/>
    </xf>
    <xf numFmtId="10" fontId="35" fillId="3" borderId="0" xfId="0" applyNumberFormat="1" applyFont="1" applyFill="1"/>
    <xf numFmtId="0" fontId="10" fillId="5" borderId="25" xfId="0" applyFont="1" applyFill="1" applyBorder="1" applyAlignment="1">
      <alignment vertical="center" wrapText="1"/>
    </xf>
    <xf numFmtId="4" fontId="10" fillId="5" borderId="1" xfId="0" applyNumberFormat="1" applyFont="1" applyFill="1" applyBorder="1" applyAlignment="1">
      <alignment horizontal="center" vertical="center" wrapText="1"/>
    </xf>
    <xf numFmtId="0" fontId="21" fillId="4" borderId="1" xfId="0" applyFont="1" applyFill="1" applyBorder="1" applyAlignment="1">
      <alignment vertical="center"/>
    </xf>
    <xf numFmtId="0" fontId="21"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39" fontId="21" fillId="4" borderId="1" xfId="11" applyNumberFormat="1" applyFont="1" applyFill="1" applyBorder="1" applyAlignment="1">
      <alignment horizontal="center" vertical="center"/>
    </xf>
    <xf numFmtId="0" fontId="0" fillId="3" borderId="0" xfId="0" applyFont="1" applyFill="1"/>
    <xf numFmtId="4" fontId="24" fillId="4" borderId="1" xfId="0" applyNumberFormat="1" applyFont="1" applyFill="1" applyBorder="1" applyAlignment="1">
      <alignment horizontal="center" vertical="center"/>
    </xf>
    <xf numFmtId="0" fontId="10" fillId="5" borderId="25" xfId="0" applyFont="1" applyFill="1" applyBorder="1" applyAlignment="1">
      <alignment vertical="center"/>
    </xf>
    <xf numFmtId="4" fontId="10" fillId="5" borderId="2" xfId="0" applyNumberFormat="1" applyFont="1" applyFill="1" applyBorder="1" applyAlignment="1">
      <alignment horizontal="center" vertical="center"/>
    </xf>
    <xf numFmtId="4" fontId="24" fillId="4" borderId="6" xfId="0" applyNumberFormat="1" applyFont="1" applyFill="1" applyBorder="1" applyAlignment="1">
      <alignment horizontal="center" vertical="center"/>
    </xf>
    <xf numFmtId="0" fontId="37" fillId="4" borderId="6" xfId="0" applyFont="1" applyFill="1" applyBorder="1" applyAlignment="1">
      <alignment horizontal="center" vertical="center"/>
    </xf>
    <xf numFmtId="2" fontId="37" fillId="4" borderId="6" xfId="0" applyNumberFormat="1" applyFont="1" applyFill="1" applyBorder="1" applyAlignment="1">
      <alignment horizontal="center" vertical="center"/>
    </xf>
    <xf numFmtId="165" fontId="37" fillId="4" borderId="2" xfId="0" applyNumberFormat="1" applyFont="1" applyFill="1" applyBorder="1" applyAlignment="1">
      <alignment horizontal="center" vertical="center"/>
    </xf>
    <xf numFmtId="4" fontId="24" fillId="4" borderId="2" xfId="0" applyNumberFormat="1" applyFont="1" applyFill="1" applyBorder="1" applyAlignment="1">
      <alignment horizontal="center" vertical="center"/>
    </xf>
    <xf numFmtId="2" fontId="37" fillId="4" borderId="2" xfId="0" applyNumberFormat="1" applyFont="1" applyFill="1" applyBorder="1" applyAlignment="1">
      <alignment horizontal="center" vertical="center"/>
    </xf>
    <xf numFmtId="0" fontId="24" fillId="4" borderId="25" xfId="0" applyFont="1" applyFill="1" applyBorder="1" applyAlignment="1">
      <alignment vertical="center" wrapText="1"/>
    </xf>
    <xf numFmtId="166" fontId="24" fillId="4" borderId="1" xfId="0" applyNumberFormat="1" applyFont="1" applyFill="1" applyBorder="1" applyAlignment="1">
      <alignment horizontal="center" vertical="center"/>
    </xf>
    <xf numFmtId="166" fontId="24" fillId="3" borderId="0" xfId="0" applyNumberFormat="1" applyFont="1" applyFill="1" applyBorder="1" applyAlignment="1">
      <alignment horizontal="center" vertical="center"/>
    </xf>
    <xf numFmtId="0" fontId="10" fillId="5" borderId="37" xfId="0" applyFont="1" applyFill="1" applyBorder="1" applyAlignment="1">
      <alignment vertical="center"/>
    </xf>
    <xf numFmtId="166" fontId="10" fillId="5" borderId="1" xfId="0" applyNumberFormat="1" applyFont="1" applyFill="1" applyBorder="1" applyAlignment="1">
      <alignment horizontal="center" vertical="center"/>
    </xf>
    <xf numFmtId="0" fontId="24" fillId="4" borderId="22" xfId="0" applyFont="1" applyFill="1" applyBorder="1" applyAlignment="1">
      <alignment vertical="center"/>
    </xf>
    <xf numFmtId="0" fontId="24" fillId="4" borderId="24" xfId="0" applyFont="1" applyFill="1" applyBorder="1" applyAlignment="1">
      <alignment vertical="center"/>
    </xf>
    <xf numFmtId="0" fontId="36" fillId="4" borderId="0" xfId="0" applyFont="1" applyFill="1"/>
    <xf numFmtId="4" fontId="24" fillId="4" borderId="17" xfId="0" applyNumberFormat="1" applyFont="1" applyFill="1" applyBorder="1" applyAlignment="1">
      <alignment horizontal="center" vertical="center"/>
    </xf>
    <xf numFmtId="0" fontId="37" fillId="4" borderId="25" xfId="0" applyFont="1" applyFill="1" applyBorder="1" applyAlignment="1">
      <alignment vertical="center"/>
    </xf>
    <xf numFmtId="0" fontId="16" fillId="5" borderId="25" xfId="0" applyFont="1" applyFill="1" applyBorder="1" applyAlignment="1">
      <alignment vertical="center"/>
    </xf>
    <xf numFmtId="4" fontId="16" fillId="5" borderId="1" xfId="0" applyNumberFormat="1" applyFont="1" applyFill="1" applyBorder="1" applyAlignment="1">
      <alignment horizontal="center" vertical="center"/>
    </xf>
    <xf numFmtId="3" fontId="24" fillId="4" borderId="8" xfId="0" applyNumberFormat="1" applyFont="1" applyFill="1" applyBorder="1" applyAlignment="1">
      <alignment vertical="center"/>
    </xf>
    <xf numFmtId="0" fontId="24" fillId="4" borderId="25" xfId="0" applyFont="1" applyFill="1" applyBorder="1" applyAlignment="1">
      <alignment horizontal="center" vertical="center" wrapText="1"/>
    </xf>
    <xf numFmtId="0" fontId="10" fillId="4" borderId="8" xfId="0" applyFont="1" applyFill="1" applyBorder="1" applyAlignment="1">
      <alignment vertical="center"/>
    </xf>
    <xf numFmtId="0" fontId="37" fillId="4" borderId="28" xfId="0" applyFont="1" applyFill="1" applyBorder="1" applyAlignment="1">
      <alignment vertical="center"/>
    </xf>
    <xf numFmtId="0" fontId="10" fillId="3" borderId="1" xfId="0" applyFont="1" applyFill="1" applyBorder="1" applyAlignment="1">
      <alignment horizontal="center" vertical="center" wrapText="1"/>
    </xf>
    <xf numFmtId="49" fontId="16" fillId="3" borderId="1" xfId="0" applyNumberFormat="1" applyFont="1" applyFill="1" applyBorder="1" applyAlignment="1">
      <alignment horizontal="left" vertical="center" wrapText="1"/>
    </xf>
    <xf numFmtId="0" fontId="24" fillId="4" borderId="1" xfId="0" applyFont="1" applyFill="1" applyBorder="1" applyAlignment="1">
      <alignment horizontal="center" vertical="center" wrapText="1"/>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left" vertical="center"/>
    </xf>
    <xf numFmtId="3" fontId="10" fillId="3" borderId="0" xfId="0" applyNumberFormat="1" applyFont="1" applyFill="1" applyAlignment="1">
      <alignment horizontal="center" vertical="center"/>
    </xf>
    <xf numFmtId="0" fontId="16" fillId="3" borderId="0" xfId="0" applyFont="1" applyFill="1" applyAlignment="1">
      <alignment vertical="center"/>
    </xf>
    <xf numFmtId="0" fontId="8" fillId="3" borderId="7" xfId="0" applyFont="1" applyFill="1" applyBorder="1"/>
    <xf numFmtId="0" fontId="8" fillId="3" borderId="7" xfId="0" applyFont="1" applyFill="1" applyBorder="1" applyAlignment="1">
      <alignment horizontal="center"/>
    </xf>
    <xf numFmtId="0" fontId="16" fillId="3" borderId="1" xfId="0" applyFont="1" applyFill="1" applyBorder="1"/>
    <xf numFmtId="3" fontId="8" fillId="3" borderId="7" xfId="0" applyNumberFormat="1" applyFont="1" applyFill="1" applyBorder="1"/>
    <xf numFmtId="0" fontId="38" fillId="3" borderId="0" xfId="0" applyFont="1" applyFill="1" applyAlignment="1">
      <alignment horizontal="left" vertical="center" wrapText="1"/>
    </xf>
    <xf numFmtId="0" fontId="35" fillId="3" borderId="0" xfId="0" applyFont="1" applyFill="1"/>
    <xf numFmtId="0" fontId="24" fillId="4" borderId="1" xfId="0" applyFont="1" applyFill="1" applyBorder="1" applyAlignment="1">
      <alignment horizontal="left" vertical="center"/>
    </xf>
    <xf numFmtId="0" fontId="10" fillId="3" borderId="0" xfId="0" applyFont="1" applyFill="1" applyAlignment="1">
      <alignment horizontal="left" vertical="center"/>
    </xf>
    <xf numFmtId="0" fontId="12" fillId="3" borderId="0" xfId="0" applyFont="1" applyFill="1" applyAlignment="1" applyProtection="1">
      <alignment wrapText="1"/>
      <protection locked="0"/>
    </xf>
    <xf numFmtId="0" fontId="13" fillId="3" borderId="0" xfId="8" quotePrefix="1" applyFont="1" applyFill="1" applyAlignment="1" applyProtection="1">
      <alignment horizontal="left" wrapText="1"/>
      <protection locked="0"/>
    </xf>
    <xf numFmtId="0" fontId="30" fillId="3" borderId="0" xfId="0" applyFont="1" applyFill="1"/>
    <xf numFmtId="0" fontId="27" fillId="3" borderId="1" xfId="0" applyFont="1" applyFill="1" applyBorder="1" applyAlignment="1" applyProtection="1">
      <alignment wrapText="1"/>
      <protection locked="0"/>
    </xf>
    <xf numFmtId="0" fontId="26" fillId="3" borderId="1" xfId="0" applyFont="1" applyFill="1" applyBorder="1" applyAlignment="1" applyProtection="1">
      <alignment wrapText="1"/>
      <protection locked="0"/>
    </xf>
    <xf numFmtId="4" fontId="26" fillId="3" borderId="1" xfId="0" applyNumberFormat="1" applyFont="1" applyFill="1" applyBorder="1" applyAlignment="1" applyProtection="1">
      <alignment horizontal="right" wrapText="1"/>
      <protection locked="0"/>
    </xf>
    <xf numFmtId="0" fontId="28" fillId="3" borderId="0" xfId="0" applyFont="1" applyFill="1" applyProtection="1">
      <protection hidden="1"/>
    </xf>
    <xf numFmtId="0" fontId="2" fillId="3" borderId="0" xfId="0" applyFont="1" applyFill="1" applyProtection="1">
      <protection hidden="1"/>
    </xf>
    <xf numFmtId="0" fontId="2" fillId="3" borderId="0" xfId="0" applyFont="1" applyFill="1" applyProtection="1">
      <protection locked="0"/>
    </xf>
    <xf numFmtId="0" fontId="13" fillId="3" borderId="0" xfId="0" applyFont="1" applyFill="1" applyAlignment="1">
      <alignment vertical="center" wrapText="1"/>
    </xf>
    <xf numFmtId="0" fontId="39" fillId="4" borderId="25" xfId="0" applyFont="1" applyFill="1" applyBorder="1" applyAlignment="1">
      <alignment vertical="center"/>
    </xf>
    <xf numFmtId="4" fontId="39" fillId="4" borderId="1" xfId="0" applyNumberFormat="1" applyFont="1" applyFill="1" applyBorder="1" applyAlignment="1">
      <alignment horizontal="center" vertical="center"/>
    </xf>
    <xf numFmtId="0" fontId="9" fillId="0" borderId="25" xfId="0" applyFont="1" applyBorder="1" applyAlignment="1">
      <alignment vertical="center"/>
    </xf>
    <xf numFmtId="0" fontId="9" fillId="0" borderId="27" xfId="0" applyFont="1" applyBorder="1" applyAlignment="1">
      <alignment vertical="center"/>
    </xf>
    <xf numFmtId="0" fontId="9" fillId="0" borderId="0" xfId="0" applyFont="1"/>
    <xf numFmtId="0" fontId="25" fillId="0" borderId="0" xfId="1" applyFont="1" applyAlignment="1" applyProtection="1">
      <alignment vertical="center"/>
    </xf>
    <xf numFmtId="0" fontId="43" fillId="4" borderId="0" xfId="0" applyFont="1" applyFill="1" applyProtection="1">
      <protection hidden="1"/>
    </xf>
    <xf numFmtId="0" fontId="9" fillId="0" borderId="54" xfId="0" applyFont="1" applyBorder="1" applyAlignment="1">
      <alignment vertical="center" wrapText="1"/>
    </xf>
    <xf numFmtId="0" fontId="9" fillId="0" borderId="55" xfId="0" applyFont="1" applyBorder="1" applyAlignment="1">
      <alignment vertical="center" wrapText="1"/>
    </xf>
    <xf numFmtId="0" fontId="45" fillId="0" borderId="27" xfId="0" applyFont="1" applyBorder="1" applyAlignment="1">
      <alignment vertical="center"/>
    </xf>
    <xf numFmtId="0" fontId="9" fillId="0" borderId="56" xfId="0" applyFont="1" applyBorder="1" applyAlignment="1">
      <alignment vertical="center" wrapText="1"/>
    </xf>
    <xf numFmtId="0" fontId="9" fillId="0" borderId="26" xfId="0" applyFont="1" applyBorder="1" applyAlignment="1">
      <alignment vertical="center" wrapText="1"/>
    </xf>
    <xf numFmtId="0" fontId="9" fillId="0" borderId="25" xfId="0" applyFont="1" applyBorder="1" applyAlignment="1">
      <alignment vertical="center" wrapText="1"/>
    </xf>
    <xf numFmtId="0" fontId="45" fillId="0" borderId="25" xfId="0" applyFont="1" applyBorder="1" applyAlignment="1">
      <alignment vertical="center"/>
    </xf>
    <xf numFmtId="0" fontId="0" fillId="0" borderId="0" xfId="0"/>
    <xf numFmtId="0" fontId="0" fillId="0" borderId="16" xfId="0" applyBorder="1"/>
    <xf numFmtId="0" fontId="0" fillId="0" borderId="45" xfId="0" applyBorder="1"/>
    <xf numFmtId="0" fontId="0" fillId="0" borderId="46" xfId="0" applyBorder="1"/>
    <xf numFmtId="0" fontId="0" fillId="0" borderId="7" xfId="0" applyBorder="1"/>
    <xf numFmtId="0" fontId="0" fillId="0" borderId="30" xfId="0" applyBorder="1"/>
    <xf numFmtId="0" fontId="0" fillId="0" borderId="47" xfId="0" applyBorder="1"/>
    <xf numFmtId="0" fontId="0" fillId="0" borderId="19" xfId="0" applyBorder="1"/>
    <xf numFmtId="0" fontId="0" fillId="0" borderId="9" xfId="0" applyBorder="1"/>
    <xf numFmtId="0" fontId="0" fillId="0" borderId="0" xfId="0" applyAlignment="1">
      <alignment horizontal="center"/>
    </xf>
    <xf numFmtId="0" fontId="22" fillId="0" borderId="0" xfId="0" applyFont="1" applyAlignment="1">
      <alignment horizontal="center" vertical="center" wrapText="1"/>
    </xf>
    <xf numFmtId="0" fontId="20" fillId="4" borderId="21"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3" xfId="0" applyFont="1" applyFill="1" applyBorder="1" applyAlignment="1">
      <alignment horizontal="center" vertical="center"/>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23" xfId="0" applyFont="1" applyBorder="1" applyAlignment="1">
      <alignment vertical="center" wrapText="1"/>
    </xf>
    <xf numFmtId="0" fontId="19" fillId="0" borderId="0" xfId="0" applyFont="1" applyAlignment="1">
      <alignment vertical="center"/>
    </xf>
    <xf numFmtId="0" fontId="9" fillId="0" borderId="21" xfId="0" applyFont="1" applyBorder="1" applyAlignment="1">
      <alignment vertical="center"/>
    </xf>
    <xf numFmtId="0" fontId="9" fillId="0" borderId="23" xfId="0" applyFont="1" applyBorder="1" applyAlignment="1">
      <alignment vertical="center"/>
    </xf>
    <xf numFmtId="0" fontId="9" fillId="0" borderId="21" xfId="0" applyFont="1" applyBorder="1"/>
    <xf numFmtId="0" fontId="9" fillId="0" borderId="23" xfId="0" applyFont="1" applyBorder="1"/>
    <xf numFmtId="0" fontId="9" fillId="0" borderId="57" xfId="0" applyFont="1" applyBorder="1" applyAlignment="1">
      <alignment vertical="center"/>
    </xf>
    <xf numFmtId="0" fontId="9" fillId="0" borderId="32" xfId="0" applyFont="1" applyBorder="1" applyAlignment="1">
      <alignment vertical="center"/>
    </xf>
    <xf numFmtId="0" fontId="40" fillId="6" borderId="21" xfId="0" applyFont="1" applyFill="1" applyBorder="1" applyAlignment="1">
      <alignment vertical="center"/>
    </xf>
    <xf numFmtId="0" fontId="40" fillId="6" borderId="22" xfId="0" applyFont="1" applyFill="1" applyBorder="1" applyAlignment="1">
      <alignment vertical="center"/>
    </xf>
    <xf numFmtId="0" fontId="40" fillId="6" borderId="24" xfId="0" applyFont="1" applyFill="1" applyBorder="1" applyAlignment="1">
      <alignment vertical="center"/>
    </xf>
    <xf numFmtId="0" fontId="41" fillId="0" borderId="21" xfId="0" applyFont="1" applyBorder="1" applyAlignment="1">
      <alignment vertical="center"/>
    </xf>
    <xf numFmtId="0" fontId="41" fillId="0" borderId="22" xfId="0" applyFont="1" applyBorder="1" applyAlignment="1">
      <alignment vertical="center"/>
    </xf>
    <xf numFmtId="0" fontId="41" fillId="0" borderId="24" xfId="0" applyFont="1" applyBorder="1" applyAlignment="1">
      <alignment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4" xfId="0" applyFont="1" applyBorder="1" applyAlignment="1">
      <alignment horizontal="center" vertical="center"/>
    </xf>
    <xf numFmtId="0" fontId="9" fillId="0" borderId="29" xfId="0" applyFont="1" applyBorder="1" applyAlignment="1">
      <alignment vertical="center"/>
    </xf>
    <xf numFmtId="0" fontId="9" fillId="0" borderId="41" xfId="0" applyFont="1" applyBorder="1" applyAlignment="1">
      <alignment vertical="center"/>
    </xf>
    <xf numFmtId="0" fontId="9" fillId="0" borderId="37" xfId="0" applyFont="1" applyBorder="1" applyAlignment="1">
      <alignment vertical="center"/>
    </xf>
    <xf numFmtId="0" fontId="9" fillId="0" borderId="26"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48" fillId="6" borderId="21" xfId="1" applyFont="1" applyFill="1" applyBorder="1" applyAlignment="1" applyProtection="1">
      <alignment vertical="center"/>
    </xf>
    <xf numFmtId="0" fontId="48" fillId="6" borderId="22" xfId="1" applyFont="1" applyFill="1" applyBorder="1" applyAlignment="1" applyProtection="1">
      <alignment vertical="center"/>
    </xf>
    <xf numFmtId="0" fontId="48" fillId="6" borderId="23" xfId="1" applyFont="1" applyFill="1" applyBorder="1" applyAlignment="1" applyProtection="1">
      <alignment vertical="center"/>
    </xf>
    <xf numFmtId="0" fontId="3" fillId="3" borderId="0" xfId="0" quotePrefix="1" applyFont="1" applyFill="1" applyAlignment="1" applyProtection="1">
      <alignment horizontal="left" vertical="center"/>
      <protection locked="0"/>
    </xf>
    <xf numFmtId="0" fontId="0" fillId="0" borderId="0" xfId="0" applyAlignment="1"/>
    <xf numFmtId="0" fontId="29" fillId="3" borderId="0" xfId="0" applyFont="1" applyFill="1" applyAlignment="1" applyProtection="1">
      <alignment horizontal="left"/>
      <protection locked="0"/>
    </xf>
    <xf numFmtId="0" fontId="43" fillId="4" borderId="5" xfId="0" quotePrefix="1" applyFont="1" applyFill="1" applyBorder="1" applyAlignment="1" applyProtection="1">
      <alignment horizontal="center" wrapText="1"/>
      <protection hidden="1"/>
    </xf>
    <xf numFmtId="0" fontId="44" fillId="4" borderId="8" xfId="0" applyFont="1" applyFill="1" applyBorder="1" applyAlignment="1">
      <alignment horizontal="center" wrapText="1"/>
    </xf>
    <xf numFmtId="0" fontId="43" fillId="4" borderId="0" xfId="0" applyFont="1" applyFill="1" applyAlignment="1" applyProtection="1">
      <alignment horizontal="center" vertical="center"/>
      <protection hidden="1"/>
    </xf>
    <xf numFmtId="0" fontId="44" fillId="4" borderId="0" xfId="0" applyFont="1" applyFill="1" applyAlignment="1">
      <alignment horizontal="center" vertical="center"/>
    </xf>
    <xf numFmtId="0" fontId="44" fillId="4" borderId="19" xfId="0" applyFont="1" applyFill="1" applyBorder="1" applyAlignment="1">
      <alignment horizontal="center" vertical="center"/>
    </xf>
    <xf numFmtId="0" fontId="43" fillId="4" borderId="3" xfId="0" applyFont="1" applyFill="1" applyBorder="1" applyAlignment="1" applyProtection="1">
      <alignment horizontal="center" vertical="center" wrapText="1"/>
      <protection hidden="1"/>
    </xf>
    <xf numFmtId="0" fontId="44" fillId="4" borderId="2" xfId="0" applyFont="1" applyFill="1" applyBorder="1" applyAlignment="1">
      <alignment horizontal="center" vertical="center" wrapText="1"/>
    </xf>
    <xf numFmtId="0" fontId="43" fillId="4" borderId="2" xfId="0" applyFont="1" applyFill="1" applyBorder="1" applyAlignment="1" applyProtection="1">
      <alignment horizontal="center" vertical="center" wrapText="1"/>
      <protection hidden="1"/>
    </xf>
    <xf numFmtId="0" fontId="10" fillId="3" borderId="0" xfId="0" applyFont="1" applyFill="1" applyAlignment="1">
      <alignment vertical="center"/>
    </xf>
    <xf numFmtId="0" fontId="13" fillId="3" borderId="21" xfId="0" applyFont="1" applyFill="1" applyBorder="1" applyAlignment="1">
      <alignment vertical="center" wrapText="1"/>
    </xf>
    <xf numFmtId="0" fontId="13" fillId="3" borderId="22" xfId="0" applyFont="1" applyFill="1" applyBorder="1" applyAlignment="1">
      <alignment vertical="center" wrapText="1"/>
    </xf>
    <xf numFmtId="0" fontId="13" fillId="3" borderId="24" xfId="0" applyFont="1" applyFill="1" applyBorder="1" applyAlignment="1">
      <alignment vertical="center" wrapText="1"/>
    </xf>
    <xf numFmtId="0" fontId="11" fillId="3" borderId="21" xfId="0" applyFont="1" applyFill="1" applyBorder="1" applyAlignment="1">
      <alignment vertical="center"/>
    </xf>
    <xf numFmtId="0" fontId="11" fillId="3" borderId="22" xfId="0" applyFont="1" applyFill="1" applyBorder="1" applyAlignment="1">
      <alignment vertical="center"/>
    </xf>
    <xf numFmtId="0" fontId="11" fillId="3" borderId="24" xfId="0" applyFont="1" applyFill="1" applyBorder="1" applyAlignment="1">
      <alignment vertical="center"/>
    </xf>
    <xf numFmtId="0" fontId="24" fillId="4" borderId="29" xfId="0" applyFont="1" applyFill="1" applyBorder="1" applyAlignment="1">
      <alignment horizontal="center" vertical="center"/>
    </xf>
    <xf numFmtId="0" fontId="24" fillId="4" borderId="0" xfId="0" applyFont="1" applyFill="1" applyAlignment="1">
      <alignment horizontal="center" vertical="center"/>
    </xf>
    <xf numFmtId="0" fontId="24" fillId="4" borderId="30" xfId="0" applyFont="1" applyFill="1" applyBorder="1" applyAlignment="1">
      <alignment horizontal="center" vertical="center"/>
    </xf>
    <xf numFmtId="0" fontId="24" fillId="4" borderId="31" xfId="0" applyFont="1" applyFill="1" applyBorder="1" applyAlignment="1">
      <alignment vertical="center"/>
    </xf>
    <xf numFmtId="0" fontId="36" fillId="4" borderId="25" xfId="0" applyFont="1" applyFill="1" applyBorder="1" applyAlignment="1">
      <alignment vertical="center"/>
    </xf>
    <xf numFmtId="0" fontId="24" fillId="4" borderId="31" xfId="0" applyFont="1" applyFill="1" applyBorder="1" applyAlignment="1">
      <alignment horizontal="center" vertical="center"/>
    </xf>
    <xf numFmtId="0" fontId="36" fillId="4" borderId="25" xfId="0" applyFont="1" applyFill="1" applyBorder="1" applyAlignment="1">
      <alignment horizontal="center" vertical="center"/>
    </xf>
    <xf numFmtId="0" fontId="13" fillId="3" borderId="21" xfId="0" applyFont="1" applyFill="1" applyBorder="1" applyAlignment="1">
      <alignment vertical="center"/>
    </xf>
    <xf numFmtId="0" fontId="13" fillId="3" borderId="22" xfId="0" applyFont="1" applyFill="1" applyBorder="1" applyAlignment="1">
      <alignment vertical="center"/>
    </xf>
    <xf numFmtId="0" fontId="13" fillId="3" borderId="23" xfId="0" applyFont="1" applyFill="1" applyBorder="1" applyAlignment="1">
      <alignment vertical="center"/>
    </xf>
    <xf numFmtId="4" fontId="24" fillId="4" borderId="5" xfId="0" applyNumberFormat="1" applyFont="1" applyFill="1" applyBorder="1" applyAlignment="1">
      <alignment horizontal="center" vertical="center"/>
    </xf>
    <xf numFmtId="4" fontId="24" fillId="4" borderId="4" xfId="0" applyNumberFormat="1" applyFont="1" applyFill="1" applyBorder="1" applyAlignment="1">
      <alignment horizontal="center" vertical="center"/>
    </xf>
    <xf numFmtId="4" fontId="16" fillId="3" borderId="5" xfId="0" applyNumberFormat="1" applyFont="1" applyFill="1" applyBorder="1" applyAlignment="1">
      <alignment horizontal="center" vertical="center"/>
    </xf>
    <xf numFmtId="4" fontId="16" fillId="3" borderId="4" xfId="0" applyNumberFormat="1" applyFont="1" applyFill="1" applyBorder="1" applyAlignment="1">
      <alignment horizontal="center" vertical="center"/>
    </xf>
    <xf numFmtId="4" fontId="10" fillId="5" borderId="5" xfId="0" applyNumberFormat="1" applyFont="1" applyFill="1" applyBorder="1" applyAlignment="1">
      <alignment horizontal="center" vertical="center"/>
    </xf>
    <xf numFmtId="4" fontId="10" fillId="5" borderId="4" xfId="0" applyNumberFormat="1" applyFont="1" applyFill="1" applyBorder="1" applyAlignment="1">
      <alignment horizontal="center" vertical="center"/>
    </xf>
    <xf numFmtId="0" fontId="11" fillId="3" borderId="23" xfId="0" applyFont="1" applyFill="1" applyBorder="1" applyAlignment="1">
      <alignment vertical="center"/>
    </xf>
    <xf numFmtId="4" fontId="16" fillId="3" borderId="5" xfId="0" applyNumberFormat="1" applyFont="1" applyFill="1" applyBorder="1" applyAlignment="1">
      <alignment horizontal="center" vertical="center" wrapText="1"/>
    </xf>
    <xf numFmtId="4" fontId="16" fillId="3" borderId="4" xfId="0" applyNumberFormat="1" applyFont="1" applyFill="1" applyBorder="1" applyAlignment="1">
      <alignment horizontal="center" vertical="center" wrapText="1"/>
    </xf>
    <xf numFmtId="0" fontId="24" fillId="4" borderId="5" xfId="0" applyFont="1" applyFill="1" applyBorder="1" applyAlignment="1">
      <alignment horizontal="center"/>
    </xf>
    <xf numFmtId="0" fontId="24" fillId="4" borderId="8" xfId="0" applyFont="1" applyFill="1" applyBorder="1" applyAlignment="1">
      <alignment horizontal="center"/>
    </xf>
    <xf numFmtId="0" fontId="24" fillId="4" borderId="4" xfId="0" applyFont="1" applyFill="1" applyBorder="1" applyAlignment="1">
      <alignment horizontal="center"/>
    </xf>
    <xf numFmtId="0" fontId="24" fillId="4" borderId="5" xfId="0" applyFont="1" applyFill="1" applyBorder="1" applyAlignment="1">
      <alignment horizontal="center" vertical="center"/>
    </xf>
    <xf numFmtId="0" fontId="24" fillId="4" borderId="4" xfId="0" applyFont="1" applyFill="1" applyBorder="1" applyAlignment="1">
      <alignment horizontal="center" vertical="center"/>
    </xf>
    <xf numFmtId="4" fontId="10" fillId="5" borderId="5" xfId="0" applyNumberFormat="1" applyFont="1" applyFill="1" applyBorder="1" applyAlignment="1">
      <alignment horizontal="center"/>
    </xf>
    <xf numFmtId="4" fontId="10" fillId="5" borderId="4" xfId="0" applyNumberFormat="1" applyFont="1" applyFill="1" applyBorder="1" applyAlignment="1">
      <alignment horizontal="center"/>
    </xf>
    <xf numFmtId="0" fontId="13" fillId="3" borderId="23" xfId="0" applyFont="1" applyFill="1" applyBorder="1" applyAlignment="1">
      <alignment vertical="center" wrapText="1"/>
    </xf>
    <xf numFmtId="0" fontId="13" fillId="3" borderId="0" xfId="0" applyFont="1" applyFill="1" applyAlignment="1">
      <alignment horizontal="left" vertical="center" wrapText="1"/>
    </xf>
    <xf numFmtId="0" fontId="10" fillId="3" borderId="0" xfId="0" applyFont="1" applyFill="1" applyAlignment="1">
      <alignment horizontal="left" vertical="center"/>
    </xf>
    <xf numFmtId="0" fontId="24" fillId="4" borderId="8" xfId="0" applyFont="1" applyFill="1" applyBorder="1" applyAlignment="1">
      <alignment horizontal="center" vertical="center"/>
    </xf>
    <xf numFmtId="0" fontId="24" fillId="4" borderId="3" xfId="0" applyFont="1" applyFill="1" applyBorder="1" applyAlignment="1">
      <alignment horizontal="left" vertical="center"/>
    </xf>
    <xf numFmtId="0" fontId="36" fillId="4" borderId="2" xfId="0" applyFont="1" applyFill="1" applyBorder="1" applyAlignment="1">
      <alignment horizontal="left" vertical="center"/>
    </xf>
    <xf numFmtId="0" fontId="21" fillId="4" borderId="5" xfId="0" applyFont="1" applyFill="1" applyBorder="1" applyAlignment="1">
      <alignment horizontal="left" vertical="center"/>
    </xf>
    <xf numFmtId="0" fontId="21" fillId="4" borderId="8" xfId="0" applyFont="1" applyFill="1" applyBorder="1" applyAlignment="1">
      <alignment horizontal="left" vertical="center"/>
    </xf>
    <xf numFmtId="0" fontId="21" fillId="4" borderId="4" xfId="0" applyFont="1" applyFill="1" applyBorder="1" applyAlignment="1">
      <alignment horizontal="left" vertical="center"/>
    </xf>
    <xf numFmtId="0" fontId="30" fillId="3" borderId="0" xfId="0" applyFont="1" applyFill="1" applyAlignment="1">
      <alignment vertical="center"/>
    </xf>
    <xf numFmtId="0" fontId="21" fillId="4" borderId="5"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30" fillId="3" borderId="5" xfId="0" applyFont="1" applyFill="1" applyBorder="1" applyAlignment="1">
      <alignment horizontal="left" vertical="center"/>
    </xf>
    <xf numFmtId="0" fontId="30" fillId="3" borderId="8" xfId="0" applyFont="1" applyFill="1" applyBorder="1" applyAlignment="1">
      <alignment horizontal="left" vertical="center"/>
    </xf>
    <xf numFmtId="0" fontId="30" fillId="3" borderId="4" xfId="0" applyFont="1" applyFill="1" applyBorder="1" applyAlignment="1">
      <alignment horizontal="left" vertical="center"/>
    </xf>
    <xf numFmtId="0" fontId="24" fillId="4" borderId="48" xfId="0" applyFont="1" applyFill="1" applyBorder="1" applyAlignment="1">
      <alignment horizontal="center" vertical="center"/>
    </xf>
    <xf numFmtId="0" fontId="34" fillId="3" borderId="0" xfId="0" applyFont="1" applyFill="1" applyAlignment="1">
      <alignment vertical="center"/>
    </xf>
    <xf numFmtId="0" fontId="34" fillId="3" borderId="33" xfId="0" applyFont="1" applyFill="1" applyBorder="1" applyAlignment="1">
      <alignment vertical="center"/>
    </xf>
    <xf numFmtId="0" fontId="11" fillId="3" borderId="21" xfId="0" applyFont="1" applyFill="1" applyBorder="1" applyAlignment="1">
      <alignment vertical="center" wrapText="1"/>
    </xf>
    <xf numFmtId="0" fontId="11" fillId="3" borderId="22" xfId="0" applyFont="1" applyFill="1" applyBorder="1" applyAlignment="1">
      <alignment vertical="center" wrapText="1"/>
    </xf>
    <xf numFmtId="0" fontId="11" fillId="3" borderId="23" xfId="0" applyFont="1" applyFill="1" applyBorder="1" applyAlignment="1">
      <alignment vertical="center" wrapText="1"/>
    </xf>
    <xf numFmtId="0" fontId="10" fillId="3" borderId="5" xfId="0" applyFont="1" applyFill="1" applyBorder="1"/>
    <xf numFmtId="0" fontId="10" fillId="3" borderId="4" xfId="0" applyFont="1" applyFill="1" applyBorder="1"/>
    <xf numFmtId="0" fontId="24" fillId="4" borderId="34" xfId="0" applyFont="1" applyFill="1" applyBorder="1" applyAlignment="1">
      <alignment horizontal="center" vertical="center"/>
    </xf>
    <xf numFmtId="0" fontId="24" fillId="4" borderId="35" xfId="0" applyFont="1" applyFill="1" applyBorder="1" applyAlignment="1">
      <alignment horizontal="center" vertical="center"/>
    </xf>
    <xf numFmtId="0" fontId="24" fillId="4" borderId="31"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11" fillId="3" borderId="1" xfId="0" applyFont="1" applyFill="1" applyBorder="1" applyProtection="1">
      <protection locked="0"/>
    </xf>
    <xf numFmtId="0" fontId="24" fillId="4" borderId="13" xfId="0" applyFont="1" applyFill="1" applyBorder="1" applyAlignment="1">
      <alignment horizontal="left" vertical="center"/>
    </xf>
    <xf numFmtId="0" fontId="24" fillId="4" borderId="14" xfId="0" applyFont="1" applyFill="1" applyBorder="1" applyAlignment="1">
      <alignment horizontal="left" vertical="center"/>
    </xf>
    <xf numFmtId="0" fontId="24" fillId="4" borderId="15" xfId="0" applyFont="1" applyFill="1" applyBorder="1" applyAlignment="1">
      <alignment horizontal="left" vertical="center"/>
    </xf>
    <xf numFmtId="0" fontId="10" fillId="3" borderId="5" xfId="0" applyFont="1" applyFill="1" applyBorder="1" applyAlignment="1">
      <alignment horizontal="center" vertical="center"/>
    </xf>
    <xf numFmtId="0" fontId="10" fillId="3" borderId="8"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22" xfId="0" applyFont="1" applyFill="1" applyBorder="1" applyAlignment="1">
      <alignment horizontal="center" vertical="center"/>
    </xf>
    <xf numFmtId="0" fontId="24" fillId="4" borderId="23" xfId="0" applyFont="1" applyFill="1" applyBorder="1" applyAlignment="1">
      <alignment horizontal="center" vertical="center"/>
    </xf>
    <xf numFmtId="0" fontId="16" fillId="3" borderId="5" xfId="0" applyFont="1" applyFill="1" applyBorder="1" applyAlignment="1">
      <alignment horizontal="left" vertical="center"/>
    </xf>
    <xf numFmtId="0" fontId="16" fillId="3" borderId="8" xfId="0" applyFont="1" applyFill="1" applyBorder="1" applyAlignment="1">
      <alignment horizontal="left" vertical="center"/>
    </xf>
    <xf numFmtId="0" fontId="16" fillId="3" borderId="4" xfId="0" applyFont="1" applyFill="1" applyBorder="1" applyAlignment="1">
      <alignment horizontal="left" vertical="center"/>
    </xf>
    <xf numFmtId="0" fontId="16" fillId="3" borderId="1" xfId="0" applyFont="1" applyFill="1" applyBorder="1" applyAlignment="1">
      <alignment horizontal="left" vertical="center"/>
    </xf>
    <xf numFmtId="0" fontId="24" fillId="4" borderId="1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24" xfId="0" applyFont="1" applyFill="1" applyBorder="1" applyAlignment="1">
      <alignment horizontal="center" vertical="center"/>
    </xf>
    <xf numFmtId="0" fontId="24" fillId="4" borderId="32" xfId="0" applyFont="1" applyFill="1" applyBorder="1" applyAlignment="1">
      <alignment horizontal="center" vertical="center"/>
    </xf>
    <xf numFmtId="0" fontId="24" fillId="4" borderId="36" xfId="0" applyFont="1" applyFill="1" applyBorder="1" applyAlignment="1">
      <alignment horizontal="center" vertical="center"/>
    </xf>
    <xf numFmtId="0" fontId="24" fillId="4" borderId="37" xfId="0" applyFont="1" applyFill="1" applyBorder="1" applyAlignment="1">
      <alignment horizontal="center" vertical="center"/>
    </xf>
    <xf numFmtId="0" fontId="24" fillId="4" borderId="38" xfId="0" applyFont="1" applyFill="1" applyBorder="1" applyAlignment="1">
      <alignment horizontal="center" vertical="center"/>
    </xf>
    <xf numFmtId="0" fontId="24" fillId="4" borderId="39" xfId="0" applyFont="1" applyFill="1" applyBorder="1" applyAlignment="1">
      <alignment horizontal="center" vertical="center"/>
    </xf>
    <xf numFmtId="0" fontId="24" fillId="4" borderId="21"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16" fillId="3" borderId="21" xfId="0" applyFont="1" applyFill="1" applyBorder="1" applyAlignment="1">
      <alignment vertical="center"/>
    </xf>
    <xf numFmtId="0" fontId="16" fillId="3" borderId="22" xfId="0" applyFont="1" applyFill="1" applyBorder="1" applyAlignment="1">
      <alignment vertical="center"/>
    </xf>
    <xf numFmtId="0" fontId="16" fillId="3" borderId="23" xfId="0" applyFont="1" applyFill="1" applyBorder="1" applyAlignment="1">
      <alignment vertical="center"/>
    </xf>
    <xf numFmtId="0" fontId="10" fillId="3" borderId="21" xfId="0" applyFont="1" applyFill="1" applyBorder="1" applyAlignment="1">
      <alignment vertical="center"/>
    </xf>
    <xf numFmtId="0" fontId="10" fillId="3" borderId="22" xfId="0" applyFont="1" applyFill="1" applyBorder="1" applyAlignment="1">
      <alignment vertical="center"/>
    </xf>
    <xf numFmtId="0" fontId="10" fillId="3" borderId="24" xfId="0" applyFont="1" applyFill="1" applyBorder="1" applyAlignment="1">
      <alignment vertical="center"/>
    </xf>
    <xf numFmtId="0" fontId="33" fillId="3" borderId="0" xfId="0" applyFont="1" applyFill="1" applyAlignment="1">
      <alignment horizontal="center" wrapText="1"/>
    </xf>
    <xf numFmtId="0" fontId="33" fillId="3" borderId="0" xfId="0" applyFont="1" applyFill="1" applyAlignment="1">
      <alignment horizontal="center"/>
    </xf>
    <xf numFmtId="0" fontId="24" fillId="4" borderId="27" xfId="0" applyFont="1" applyFill="1" applyBorder="1" applyAlignment="1">
      <alignment horizontal="center" vertical="center"/>
    </xf>
    <xf numFmtId="0" fontId="24" fillId="4" borderId="40"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21" xfId="0" applyFont="1" applyFill="1" applyBorder="1" applyAlignment="1">
      <alignment vertical="center"/>
    </xf>
    <xf numFmtId="0" fontId="24" fillId="4" borderId="22" xfId="0" applyFont="1" applyFill="1" applyBorder="1" applyAlignment="1">
      <alignment vertical="center"/>
    </xf>
    <xf numFmtId="0" fontId="24" fillId="4" borderId="23" xfId="0" applyFont="1" applyFill="1" applyBorder="1" applyAlignment="1">
      <alignment vertical="center"/>
    </xf>
    <xf numFmtId="0" fontId="36" fillId="4" borderId="22" xfId="0" applyFont="1" applyFill="1" applyBorder="1" applyAlignment="1">
      <alignment horizontal="center" vertical="center"/>
    </xf>
    <xf numFmtId="0" fontId="36" fillId="4" borderId="24" xfId="0" applyFont="1" applyFill="1" applyBorder="1" applyAlignment="1">
      <alignment horizontal="center" vertical="center"/>
    </xf>
    <xf numFmtId="49" fontId="16" fillId="3" borderId="49" xfId="0" applyNumberFormat="1" applyFont="1" applyFill="1" applyBorder="1" applyAlignment="1">
      <alignment horizontal="left" vertical="center"/>
    </xf>
    <xf numFmtId="0" fontId="8" fillId="3" borderId="50" xfId="0" applyFont="1" applyFill="1" applyBorder="1" applyAlignment="1">
      <alignment horizontal="left" vertical="center"/>
    </xf>
    <xf numFmtId="0" fontId="8" fillId="3" borderId="51" xfId="0" applyFont="1" applyFill="1" applyBorder="1" applyAlignment="1">
      <alignment horizontal="left" vertical="center"/>
    </xf>
    <xf numFmtId="49" fontId="16" fillId="3" borderId="52" xfId="0" applyNumberFormat="1" applyFont="1" applyFill="1" applyBorder="1" applyAlignment="1">
      <alignment horizontal="left" vertical="center"/>
    </xf>
    <xf numFmtId="0" fontId="8" fillId="3" borderId="22" xfId="0" applyFont="1" applyFill="1" applyBorder="1" applyAlignment="1">
      <alignment horizontal="left" vertical="center"/>
    </xf>
    <xf numFmtId="0" fontId="8" fillId="3" borderId="53" xfId="0" applyFont="1" applyFill="1" applyBorder="1" applyAlignment="1">
      <alignment horizontal="left" vertical="center"/>
    </xf>
    <xf numFmtId="0" fontId="8" fillId="3" borderId="22" xfId="0" applyFont="1" applyFill="1" applyBorder="1" applyAlignment="1">
      <alignment vertical="center"/>
    </xf>
    <xf numFmtId="0" fontId="8" fillId="3" borderId="24" xfId="0" applyFont="1" applyFill="1" applyBorder="1" applyAlignment="1">
      <alignment vertical="center"/>
    </xf>
    <xf numFmtId="0" fontId="13" fillId="3" borderId="21"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1" fillId="3" borderId="1" xfId="5" applyFont="1" applyFill="1" applyBorder="1" applyAlignment="1" applyProtection="1">
      <alignment horizontal="left" vertical="center"/>
      <protection locked="0"/>
    </xf>
    <xf numFmtId="0" fontId="24" fillId="4" borderId="47" xfId="0" applyFont="1" applyFill="1" applyBorder="1" applyAlignment="1">
      <alignment horizontal="left" vertical="center"/>
    </xf>
    <xf numFmtId="0" fontId="24" fillId="4" borderId="19" xfId="0" applyFont="1" applyFill="1" applyBorder="1" applyAlignment="1">
      <alignment horizontal="left" vertical="center"/>
    </xf>
    <xf numFmtId="3" fontId="24" fillId="4" borderId="47" xfId="0" applyNumberFormat="1" applyFont="1" applyFill="1" applyBorder="1" applyAlignment="1">
      <alignment horizontal="left" vertical="center"/>
    </xf>
    <xf numFmtId="3" fontId="24" fillId="4" borderId="19" xfId="0" applyNumberFormat="1" applyFont="1" applyFill="1" applyBorder="1" applyAlignment="1">
      <alignment horizontal="left" vertical="center"/>
    </xf>
    <xf numFmtId="0" fontId="24" fillId="4" borderId="25" xfId="0" applyFont="1" applyFill="1" applyBorder="1" applyAlignment="1">
      <alignment horizontal="center" vertical="center"/>
    </xf>
    <xf numFmtId="0" fontId="13" fillId="3" borderId="24" xfId="0" applyFont="1" applyFill="1" applyBorder="1" applyAlignment="1">
      <alignment vertical="center"/>
    </xf>
  </cellXfs>
  <cellStyles count="12">
    <cellStyle name="Comma" xfId="11" builtinId="3"/>
    <cellStyle name="Hyperlink" xfId="1" builtinId="8"/>
    <cellStyle name="Normal" xfId="0" builtinId="0"/>
    <cellStyle name="Normal 2" xfId="10" xr:uid="{00000000-0005-0000-0000-000002000000}"/>
    <cellStyle name="Normal 4" xfId="2" xr:uid="{00000000-0005-0000-0000-000003000000}"/>
    <cellStyle name="Obično 10" xfId="3" xr:uid="{00000000-0005-0000-0000-000004000000}"/>
    <cellStyle name="Obično 3" xfId="4" xr:uid="{00000000-0005-0000-0000-000005000000}"/>
    <cellStyle name="Obično 5" xfId="5" xr:uid="{00000000-0005-0000-0000-000006000000}"/>
    <cellStyle name="Obično 6" xfId="6" xr:uid="{00000000-0005-0000-0000-000007000000}"/>
    <cellStyle name="Obično 7" xfId="7" xr:uid="{00000000-0005-0000-0000-000008000000}"/>
    <cellStyle name="Obično 8" xfId="8" xr:uid="{00000000-0005-0000-0000-000009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138988</xdr:colOff>
      <xdr:row>3</xdr:row>
      <xdr:rowOff>99236</xdr:rowOff>
    </xdr:from>
    <xdr:to>
      <xdr:col>7</xdr:col>
      <xdr:colOff>209005</xdr:colOff>
      <xdr:row>9</xdr:row>
      <xdr:rowOff>169374</xdr:rowOff>
    </xdr:to>
    <xdr:pic>
      <xdr:nvPicPr>
        <xdr:cNvPr id="2" name="Picture 1">
          <a:extLst>
            <a:ext uri="{FF2B5EF4-FFF2-40B4-BE49-F238E27FC236}">
              <a16:creationId xmlns:a16="http://schemas.microsoft.com/office/drawing/2014/main" id="{4F6DFB01-9FE9-4E4F-92F9-A15FD70B5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88" y="282116"/>
          <a:ext cx="1898817" cy="1167418"/>
        </a:xfrm>
        <a:prstGeom prst="rect">
          <a:avLst/>
        </a:prstGeom>
      </xdr:spPr>
    </xdr:pic>
    <xdr:clientData/>
  </xdr:twoCellAnchor>
  <xdr:twoCellAnchor editAs="oneCell">
    <xdr:from>
      <xdr:col>0</xdr:col>
      <xdr:colOff>428625</xdr:colOff>
      <xdr:row>2</xdr:row>
      <xdr:rowOff>123825</xdr:rowOff>
    </xdr:from>
    <xdr:to>
      <xdr:col>3</xdr:col>
      <xdr:colOff>540230</xdr:colOff>
      <xdr:row>10</xdr:row>
      <xdr:rowOff>159748</xdr:rowOff>
    </xdr:to>
    <xdr:pic>
      <xdr:nvPicPr>
        <xdr:cNvPr id="3" name="Picture 2">
          <a:extLst>
            <a:ext uri="{FF2B5EF4-FFF2-40B4-BE49-F238E27FC236}">
              <a16:creationId xmlns:a16="http://schemas.microsoft.com/office/drawing/2014/main" id="{63646CA8-B5CC-4D46-A87F-062391C71C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123825"/>
          <a:ext cx="1940405" cy="1506583"/>
        </a:xfrm>
        <a:prstGeom prst="rect">
          <a:avLst/>
        </a:prstGeom>
      </xdr:spPr>
    </xdr:pic>
    <xdr:clientData/>
  </xdr:twoCellAnchor>
  <xdr:twoCellAnchor>
    <xdr:from>
      <xdr:col>0</xdr:col>
      <xdr:colOff>518160</xdr:colOff>
      <xdr:row>22</xdr:row>
      <xdr:rowOff>163831</xdr:rowOff>
    </xdr:from>
    <xdr:to>
      <xdr:col>11</xdr:col>
      <xdr:colOff>174378</xdr:colOff>
      <xdr:row>26</xdr:row>
      <xdr:rowOff>19051</xdr:rowOff>
    </xdr:to>
    <xdr:sp macro="" textlink="">
      <xdr:nvSpPr>
        <xdr:cNvPr id="4" name="TextBox 3">
          <a:extLst>
            <a:ext uri="{FF2B5EF4-FFF2-40B4-BE49-F238E27FC236}">
              <a16:creationId xmlns:a16="http://schemas.microsoft.com/office/drawing/2014/main" id="{BA41CBDD-7CF0-4439-AAA9-9051DD21A17C}"/>
            </a:ext>
          </a:extLst>
        </xdr:cNvPr>
        <xdr:cNvSpPr txBox="1"/>
      </xdr:nvSpPr>
      <xdr:spPr>
        <a:xfrm>
          <a:off x="518160" y="4210051"/>
          <a:ext cx="6361818" cy="586740"/>
        </a:xfrm>
        <a:prstGeom prst="rect">
          <a:avLst/>
        </a:prstGeom>
        <a:noFill/>
      </xdr:spPr>
      <xdr:txBody>
        <a:bodyPr wrap="square" rtlCol="0">
          <a:noAutofit/>
        </a:bodyPr>
        <a:lstStyle>
          <a:defPPr>
            <a:defRPr lang="de-DE"/>
          </a:defPPr>
          <a:lvl1pPr algn="l" rtl="0" eaLnBrk="0" fontAlgn="base" hangingPunct="0">
            <a:spcBef>
              <a:spcPct val="0"/>
            </a:spcBef>
            <a:spcAft>
              <a:spcPct val="0"/>
            </a:spcAft>
            <a:defRPr sz="2200" b="1" kern="1200">
              <a:solidFill>
                <a:srgbClr val="999999"/>
              </a:solidFill>
              <a:latin typeface="Arial" charset="0"/>
              <a:ea typeface="+mn-ea"/>
              <a:cs typeface="+mn-cs"/>
            </a:defRPr>
          </a:lvl1pPr>
          <a:lvl2pPr marL="457200" algn="l" rtl="0" eaLnBrk="0" fontAlgn="base" hangingPunct="0">
            <a:spcBef>
              <a:spcPct val="0"/>
            </a:spcBef>
            <a:spcAft>
              <a:spcPct val="0"/>
            </a:spcAft>
            <a:defRPr sz="2200" b="1" kern="1200">
              <a:solidFill>
                <a:srgbClr val="999999"/>
              </a:solidFill>
              <a:latin typeface="Arial" charset="0"/>
              <a:ea typeface="+mn-ea"/>
              <a:cs typeface="+mn-cs"/>
            </a:defRPr>
          </a:lvl2pPr>
          <a:lvl3pPr marL="914400" algn="l" rtl="0" eaLnBrk="0" fontAlgn="base" hangingPunct="0">
            <a:spcBef>
              <a:spcPct val="0"/>
            </a:spcBef>
            <a:spcAft>
              <a:spcPct val="0"/>
            </a:spcAft>
            <a:defRPr sz="2200" b="1" kern="1200">
              <a:solidFill>
                <a:srgbClr val="999999"/>
              </a:solidFill>
              <a:latin typeface="Arial" charset="0"/>
              <a:ea typeface="+mn-ea"/>
              <a:cs typeface="+mn-cs"/>
            </a:defRPr>
          </a:lvl3pPr>
          <a:lvl4pPr marL="1371600" algn="l" rtl="0" eaLnBrk="0" fontAlgn="base" hangingPunct="0">
            <a:spcBef>
              <a:spcPct val="0"/>
            </a:spcBef>
            <a:spcAft>
              <a:spcPct val="0"/>
            </a:spcAft>
            <a:defRPr sz="2200" b="1" kern="1200">
              <a:solidFill>
                <a:srgbClr val="999999"/>
              </a:solidFill>
              <a:latin typeface="Arial" charset="0"/>
              <a:ea typeface="+mn-ea"/>
              <a:cs typeface="+mn-cs"/>
            </a:defRPr>
          </a:lvl4pPr>
          <a:lvl5pPr marL="1828800" algn="l" rtl="0" eaLnBrk="0" fontAlgn="base" hangingPunct="0">
            <a:spcBef>
              <a:spcPct val="0"/>
            </a:spcBef>
            <a:spcAft>
              <a:spcPct val="0"/>
            </a:spcAft>
            <a:defRPr sz="2200" b="1" kern="1200">
              <a:solidFill>
                <a:srgbClr val="999999"/>
              </a:solidFill>
              <a:latin typeface="Arial" charset="0"/>
              <a:ea typeface="+mn-ea"/>
              <a:cs typeface="+mn-cs"/>
            </a:defRPr>
          </a:lvl5pPr>
          <a:lvl6pPr marL="2286000" algn="l" defTabSz="914400" rtl="0" eaLnBrk="1" latinLnBrk="0" hangingPunct="1">
            <a:defRPr sz="2200" b="1" kern="1200">
              <a:solidFill>
                <a:srgbClr val="999999"/>
              </a:solidFill>
              <a:latin typeface="Arial" charset="0"/>
              <a:ea typeface="+mn-ea"/>
              <a:cs typeface="+mn-cs"/>
            </a:defRPr>
          </a:lvl6pPr>
          <a:lvl7pPr marL="2743200" algn="l" defTabSz="914400" rtl="0" eaLnBrk="1" latinLnBrk="0" hangingPunct="1">
            <a:defRPr sz="2200" b="1" kern="1200">
              <a:solidFill>
                <a:srgbClr val="999999"/>
              </a:solidFill>
              <a:latin typeface="Arial" charset="0"/>
              <a:ea typeface="+mn-ea"/>
              <a:cs typeface="+mn-cs"/>
            </a:defRPr>
          </a:lvl7pPr>
          <a:lvl8pPr marL="3200400" algn="l" defTabSz="914400" rtl="0" eaLnBrk="1" latinLnBrk="0" hangingPunct="1">
            <a:defRPr sz="2200" b="1" kern="1200">
              <a:solidFill>
                <a:srgbClr val="999999"/>
              </a:solidFill>
              <a:latin typeface="Arial" charset="0"/>
              <a:ea typeface="+mn-ea"/>
              <a:cs typeface="+mn-cs"/>
            </a:defRPr>
          </a:lvl8pPr>
          <a:lvl9pPr marL="3657600" algn="l" defTabSz="914400" rtl="0" eaLnBrk="1" latinLnBrk="0" hangingPunct="1">
            <a:defRPr sz="2200" b="1" kern="1200">
              <a:solidFill>
                <a:srgbClr val="999999"/>
              </a:solidFill>
              <a:latin typeface="Arial" charset="0"/>
              <a:ea typeface="+mn-ea"/>
              <a:cs typeface="+mn-cs"/>
            </a:defRPr>
          </a:lvl9pPr>
        </a:lstStyle>
        <a:p>
          <a:pPr algn="ctr"/>
          <a:r>
            <a:rPr lang="bs-Latn-BA" sz="1600" b="0">
              <a:solidFill>
                <a:schemeClr val="tx1"/>
              </a:solidFill>
            </a:rPr>
            <a:t>Podrška </a:t>
          </a:r>
          <a:r>
            <a:rPr lang="ta-IN" sz="1600" b="0">
              <a:solidFill>
                <a:schemeClr val="tx1"/>
              </a:solidFill>
            </a:rPr>
            <a:t>iz programa </a:t>
          </a:r>
          <a:r>
            <a:rPr lang="bs-Latn-BA" sz="1600" b="0">
              <a:solidFill>
                <a:schemeClr val="tx1"/>
              </a:solidFill>
            </a:rPr>
            <a:t>IPA 2016 u sektoru konkurentnosti i inovacija - </a:t>
          </a:r>
          <a:br>
            <a:rPr lang="bs-Latn-BA" sz="1600" b="0">
              <a:solidFill>
                <a:schemeClr val="tx1"/>
              </a:solidFill>
            </a:rPr>
          </a:br>
          <a:r>
            <a:rPr lang="ta-IN" sz="1600" b="0">
              <a:solidFill>
                <a:schemeClr val="tx1"/>
              </a:solidFill>
            </a:rPr>
            <a:t>Akcija </a:t>
          </a:r>
          <a:r>
            <a:rPr lang="bs-Latn-BA" sz="1600" b="0">
              <a:solidFill>
                <a:schemeClr val="tx1"/>
              </a:solidFill>
            </a:rPr>
            <a:t>“Strategije lokalnog razvoja”</a:t>
          </a:r>
        </a:p>
        <a:p>
          <a:pPr algn="ctr"/>
          <a:endParaRPr lang="bs-Latn-BA" sz="1600" b="0">
            <a:solidFill>
              <a:schemeClr val="tx1"/>
            </a:solidFill>
            <a:latin typeface="Calibri" panose="020F0502020204030204" pitchFamily="34" charset="0"/>
            <a:cs typeface="Calibri" panose="020F0502020204030204" pitchFamily="34" charset="0"/>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a:p>
          <a:pPr algn="ctr"/>
          <a:endParaRPr lang="bs-Latn-BA" sz="1200" b="0">
            <a:solidFill>
              <a:schemeClr val="tx1"/>
            </a:solidFill>
            <a:latin typeface="Helvetica"/>
            <a:cs typeface="Helvetica"/>
          </a:endParaRPr>
        </a:p>
      </xdr:txBody>
    </xdr:sp>
    <xdr:clientData/>
  </xdr:twoCellAnchor>
  <xdr:twoCellAnchor editAs="oneCell">
    <xdr:from>
      <xdr:col>1</xdr:col>
      <xdr:colOff>32385</xdr:colOff>
      <xdr:row>29</xdr:row>
      <xdr:rowOff>112532</xdr:rowOff>
    </xdr:from>
    <xdr:to>
      <xdr:col>3</xdr:col>
      <xdr:colOff>450871</xdr:colOff>
      <xdr:row>32</xdr:row>
      <xdr:rowOff>222708</xdr:rowOff>
    </xdr:to>
    <xdr:pic>
      <xdr:nvPicPr>
        <xdr:cNvPr id="5" name="Bild 8" descr="gizlogo-unternehmen-de-rgb.png">
          <a:extLst>
            <a:ext uri="{FF2B5EF4-FFF2-40B4-BE49-F238E27FC236}">
              <a16:creationId xmlns:a16="http://schemas.microsoft.com/office/drawing/2014/main" id="{BFFF4D66-54C3-4137-8995-3FD43DB580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1985" y="5370332"/>
          <a:ext cx="1637686" cy="681676"/>
        </a:xfrm>
        <a:prstGeom prst="rect">
          <a:avLst/>
        </a:prstGeom>
      </xdr:spPr>
    </xdr:pic>
    <xdr:clientData/>
  </xdr:twoCellAnchor>
  <xdr:twoCellAnchor editAs="oneCell">
    <xdr:from>
      <xdr:col>11</xdr:col>
      <xdr:colOff>188348</xdr:colOff>
      <xdr:row>29</xdr:row>
      <xdr:rowOff>61979</xdr:rowOff>
    </xdr:from>
    <xdr:to>
      <xdr:col>11</xdr:col>
      <xdr:colOff>569348</xdr:colOff>
      <xdr:row>32</xdr:row>
      <xdr:rowOff>301692</xdr:rowOff>
    </xdr:to>
    <xdr:pic>
      <xdr:nvPicPr>
        <xdr:cNvPr id="6" name="Picture 5">
          <a:extLst>
            <a:ext uri="{FF2B5EF4-FFF2-40B4-BE49-F238E27FC236}">
              <a16:creationId xmlns:a16="http://schemas.microsoft.com/office/drawing/2014/main" id="{94CE0BC5-7CDF-4293-BE6B-9BAD6A4A9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93948" y="5319779"/>
          <a:ext cx="381000" cy="811213"/>
        </a:xfrm>
        <a:prstGeom prst="rect">
          <a:avLst/>
        </a:prstGeom>
        <a:noFill/>
        <a:ln>
          <a:noFill/>
        </a:ln>
        <a:effectLst/>
        <a:extLst>
          <a:ext uri="{909E8E84-426E-40dd-AFC4-6F175D3DCCD1}">
            <a14:hiddenFill xmlns:lc="http://schemas.openxmlformats.org/drawingml/2006/lockedCanvas" xmlns="" xmlns:a14="http://schemas.microsoft.com/office/drawing/2010/main" xmlns:p="http://schemas.openxmlformats.org/presentationml/2006/main" xmlns:r="http://schemas.openxmlformats.org/officeDocument/2006/relationships">
              <a:blipFill dpi="0" rotWithShape="0">
                <a:blip/>
                <a:srcRect/>
                <a:stretch>
                  <a:fillRect/>
                </a:stretch>
              </a:blipFill>
            </a14:hiddenFill>
          </a:ext>
          <a:ext uri="{91240B29-F687-4f45-9708-019B960494DF}">
            <a14:hiddenLine xmlns:lc="http://schemas.openxmlformats.org/drawingml/2006/lockedCanvas" xmlns="" xmlns:a14="http://schemas.microsoft.com/office/drawing/2010/main" xmlns:p="http://schemas.openxmlformats.org/presentationml/2006/main" xmlns:r="http://schemas.openxmlformats.org/officeDocument/2006/relationships" w="9525">
              <a:solidFill>
                <a:srgbClr val="808080"/>
              </a:solidFill>
              <a:round/>
              <a:headEnd/>
              <a:tailEnd/>
            </a14:hiddenLine>
          </a:ext>
          <a:ext uri="{AF507438-7753-43e0-B8FC-AC1667EBCBE1}">
            <a14:hiddenEffects xmlns:lc="http://schemas.openxmlformats.org/drawingml/2006/lockedCanvas" xmlns="" xmlns:a14="http://schemas.microsoft.com/office/drawing/2010/main" xmlns:p="http://schemas.openxmlformats.org/presentationml/2006/main" xmlns:r="http://schemas.openxmlformats.org/officeDocument/2006/relationships">
              <a:effectLst>
                <a:outerShdw dist="35921" dir="2700000" algn="ctr" rotWithShape="0">
                  <a:srgbClr val="808080"/>
                </a:outerShdw>
              </a:effectLst>
            </a14:hiddenEffects>
          </a:ext>
        </a:extLst>
      </xdr:spPr>
    </xdr:pic>
    <xdr:clientData/>
  </xdr:twoCellAnchor>
  <xdr:twoCellAnchor editAs="oneCell">
    <xdr:from>
      <xdr:col>6</xdr:col>
      <xdr:colOff>16571</xdr:colOff>
      <xdr:row>29</xdr:row>
      <xdr:rowOff>29165</xdr:rowOff>
    </xdr:from>
    <xdr:to>
      <xdr:col>7</xdr:col>
      <xdr:colOff>37364</xdr:colOff>
      <xdr:row>32</xdr:row>
      <xdr:rowOff>240881</xdr:rowOff>
    </xdr:to>
    <xdr:pic>
      <xdr:nvPicPr>
        <xdr:cNvPr id="7" name="Picture 6">
          <a:extLst>
            <a:ext uri="{FF2B5EF4-FFF2-40B4-BE49-F238E27FC236}">
              <a16:creationId xmlns:a16="http://schemas.microsoft.com/office/drawing/2014/main" id="{25AF3458-07E6-4FB0-8AE8-D29471707A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74171" y="5286965"/>
          <a:ext cx="630393" cy="783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3"/>
  <sheetViews>
    <sheetView tabSelected="1" workbookViewId="0">
      <selection activeCell="P26" sqref="P26"/>
    </sheetView>
  </sheetViews>
  <sheetFormatPr defaultRowHeight="15" x14ac:dyDescent="0.25"/>
  <sheetData>
    <row r="2" spans="2:12" x14ac:dyDescent="0.25">
      <c r="J2" s="6"/>
    </row>
    <row r="3" spans="2:12" ht="15" customHeight="1" x14ac:dyDescent="0.25">
      <c r="B3" s="11"/>
      <c r="C3" s="11"/>
      <c r="D3" s="11"/>
      <c r="E3" s="11"/>
      <c r="F3" s="11"/>
    </row>
    <row r="4" spans="2:12" x14ac:dyDescent="0.25">
      <c r="B4" s="208"/>
      <c r="C4" s="208"/>
      <c r="D4" s="208"/>
      <c r="E4" s="208"/>
      <c r="F4" s="208"/>
      <c r="G4" s="208"/>
      <c r="H4" s="208"/>
      <c r="I4" s="208"/>
      <c r="J4" s="208"/>
      <c r="K4" s="208"/>
      <c r="L4" s="208"/>
    </row>
    <row r="5" spans="2:12" x14ac:dyDescent="0.25">
      <c r="B5" s="208"/>
      <c r="C5" s="208"/>
      <c r="D5" s="208"/>
      <c r="E5" s="208"/>
      <c r="F5" s="208"/>
      <c r="G5" s="208"/>
      <c r="H5" s="208"/>
      <c r="I5" s="208"/>
      <c r="J5" s="208"/>
      <c r="K5" s="208"/>
      <c r="L5" s="208"/>
    </row>
    <row r="6" spans="2:12" x14ac:dyDescent="0.25">
      <c r="B6" s="208"/>
      <c r="C6" s="208"/>
      <c r="D6" s="208"/>
      <c r="E6" s="208"/>
      <c r="F6" s="208"/>
      <c r="G6" s="208"/>
      <c r="H6" s="208"/>
      <c r="I6" s="208"/>
      <c r="J6" s="208"/>
      <c r="K6" s="208"/>
      <c r="L6" s="208"/>
    </row>
    <row r="7" spans="2:12" x14ac:dyDescent="0.25">
      <c r="B7" s="208"/>
      <c r="C7" s="208"/>
      <c r="D7" s="208"/>
      <c r="E7" s="208"/>
      <c r="F7" s="208"/>
      <c r="G7" s="208"/>
      <c r="H7" s="208"/>
      <c r="I7" s="208"/>
      <c r="J7" s="208"/>
      <c r="K7" s="208"/>
      <c r="L7" s="208"/>
    </row>
    <row r="8" spans="2:12" x14ac:dyDescent="0.25">
      <c r="B8" s="208"/>
      <c r="C8" s="208"/>
      <c r="D8" s="208"/>
      <c r="E8" s="208"/>
      <c r="F8" s="208"/>
      <c r="G8" s="208"/>
      <c r="H8" s="208"/>
      <c r="I8" s="208"/>
      <c r="J8" s="208"/>
      <c r="K8" s="208"/>
      <c r="L8" s="208"/>
    </row>
    <row r="9" spans="2:12" x14ac:dyDescent="0.25">
      <c r="B9" s="208"/>
      <c r="C9" s="208"/>
      <c r="D9" s="208"/>
      <c r="E9" s="208"/>
      <c r="F9" s="208"/>
      <c r="G9" s="208"/>
      <c r="H9" s="208"/>
      <c r="I9" s="208"/>
      <c r="J9" s="208"/>
      <c r="K9" s="208"/>
      <c r="L9" s="208"/>
    </row>
    <row r="10" spans="2:12" x14ac:dyDescent="0.25">
      <c r="B10" s="208"/>
      <c r="C10" s="208"/>
      <c r="D10" s="208"/>
      <c r="E10" s="208"/>
      <c r="F10" s="208"/>
      <c r="G10" s="208"/>
      <c r="H10" s="208"/>
      <c r="I10" s="208"/>
      <c r="J10" s="208"/>
      <c r="K10" s="208"/>
      <c r="L10" s="208"/>
    </row>
    <row r="11" spans="2:12" ht="14.45" customHeight="1" x14ac:dyDescent="0.25">
      <c r="C11" s="12"/>
      <c r="D11" s="12"/>
      <c r="E11" s="12"/>
      <c r="F11" s="12"/>
      <c r="G11" s="12"/>
      <c r="H11" s="12"/>
      <c r="I11" s="12"/>
      <c r="J11" s="12"/>
      <c r="K11" s="12"/>
    </row>
    <row r="12" spans="2:12" ht="14.45" customHeight="1" x14ac:dyDescent="0.25">
      <c r="B12" s="12"/>
      <c r="C12" s="12"/>
      <c r="D12" s="12"/>
      <c r="E12" s="12"/>
      <c r="F12" s="12"/>
      <c r="G12" s="12"/>
      <c r="H12" s="12"/>
      <c r="I12" s="12"/>
      <c r="J12" s="12"/>
      <c r="K12" s="12"/>
    </row>
    <row r="13" spans="2:12" ht="14.45" customHeight="1" x14ac:dyDescent="0.25">
      <c r="B13" s="12"/>
      <c r="C13" s="12"/>
      <c r="D13" s="12"/>
      <c r="E13" s="12"/>
      <c r="F13" s="12"/>
      <c r="G13" s="12"/>
      <c r="H13" s="12"/>
      <c r="I13" s="12"/>
      <c r="J13" s="12"/>
      <c r="K13" s="12"/>
    </row>
    <row r="14" spans="2:12" ht="14.45" customHeight="1" x14ac:dyDescent="0.25">
      <c r="B14" s="218" t="s">
        <v>300</v>
      </c>
      <c r="C14" s="218"/>
      <c r="D14" s="218"/>
      <c r="E14" s="218"/>
      <c r="F14" s="218"/>
      <c r="G14" s="218"/>
      <c r="H14" s="218"/>
      <c r="I14" s="218"/>
      <c r="J14" s="218"/>
      <c r="K14" s="218"/>
      <c r="L14" s="218"/>
    </row>
    <row r="15" spans="2:12" ht="15.75" customHeight="1" x14ac:dyDescent="0.25">
      <c r="B15" s="218"/>
      <c r="C15" s="218"/>
      <c r="D15" s="218"/>
      <c r="E15" s="218"/>
      <c r="F15" s="218"/>
      <c r="G15" s="218"/>
      <c r="H15" s="218"/>
      <c r="I15" s="218"/>
      <c r="J15" s="218"/>
      <c r="K15" s="218"/>
      <c r="L15" s="218"/>
    </row>
    <row r="16" spans="2:12" ht="14.45" customHeight="1" x14ac:dyDescent="0.25">
      <c r="B16" s="218"/>
      <c r="C16" s="218"/>
      <c r="D16" s="218"/>
      <c r="E16" s="218"/>
      <c r="F16" s="218"/>
      <c r="G16" s="218"/>
      <c r="H16" s="218"/>
      <c r="I16" s="218"/>
      <c r="J16" s="218"/>
      <c r="K16" s="218"/>
      <c r="L16" s="218"/>
    </row>
    <row r="17" spans="2:12" ht="14.45" customHeight="1" x14ac:dyDescent="0.25">
      <c r="B17" s="218"/>
      <c r="C17" s="218"/>
      <c r="D17" s="218"/>
      <c r="E17" s="218"/>
      <c r="F17" s="218"/>
      <c r="G17" s="218"/>
      <c r="H17" s="218"/>
      <c r="I17" s="218"/>
      <c r="J17" s="218"/>
      <c r="K17" s="218"/>
      <c r="L17" s="218"/>
    </row>
    <row r="18" spans="2:12" ht="14.45" customHeight="1" x14ac:dyDescent="0.25">
      <c r="B18" s="218"/>
      <c r="C18" s="218"/>
      <c r="D18" s="218"/>
      <c r="E18" s="218"/>
      <c r="F18" s="218"/>
      <c r="G18" s="218"/>
      <c r="H18" s="218"/>
      <c r="I18" s="218"/>
      <c r="J18" s="218"/>
      <c r="K18" s="218"/>
      <c r="L18" s="218"/>
    </row>
    <row r="19" spans="2:12" x14ac:dyDescent="0.25">
      <c r="B19" s="218"/>
      <c r="C19" s="218"/>
      <c r="D19" s="218"/>
      <c r="E19" s="218"/>
      <c r="F19" s="218"/>
      <c r="G19" s="218"/>
      <c r="H19" s="218"/>
      <c r="I19" s="218"/>
      <c r="J19" s="218"/>
      <c r="K19" s="218"/>
      <c r="L19" s="218"/>
    </row>
    <row r="20" spans="2:12" ht="14.45" customHeight="1" x14ac:dyDescent="0.25">
      <c r="B20" s="218"/>
      <c r="C20" s="218"/>
      <c r="D20" s="218"/>
      <c r="E20" s="218"/>
      <c r="F20" s="218"/>
      <c r="G20" s="218"/>
      <c r="H20" s="218"/>
      <c r="I20" s="218"/>
      <c r="J20" s="218"/>
      <c r="K20" s="218"/>
      <c r="L20" s="218"/>
    </row>
    <row r="21" spans="2:12" ht="14.45" customHeight="1" x14ac:dyDescent="0.25"/>
    <row r="22" spans="2:12" ht="14.45" customHeight="1" x14ac:dyDescent="0.25"/>
    <row r="23" spans="2:12" ht="14.45" customHeight="1" x14ac:dyDescent="0.25">
      <c r="B23" s="217"/>
      <c r="C23" s="217"/>
      <c r="D23" s="217"/>
      <c r="E23" s="217"/>
      <c r="F23" s="217"/>
      <c r="G23" s="217"/>
      <c r="H23" s="217"/>
      <c r="I23" s="217"/>
      <c r="J23" s="217"/>
      <c r="K23" s="217"/>
      <c r="L23" s="217"/>
    </row>
    <row r="24" spans="2:12" ht="14.45" customHeight="1" x14ac:dyDescent="0.25">
      <c r="B24" s="217"/>
      <c r="C24" s="217"/>
      <c r="D24" s="217"/>
      <c r="E24" s="217"/>
      <c r="F24" s="217"/>
      <c r="G24" s="217"/>
      <c r="H24" s="217"/>
      <c r="I24" s="217"/>
      <c r="J24" s="217"/>
      <c r="K24" s="217"/>
      <c r="L24" s="217"/>
    </row>
    <row r="25" spans="2:12" ht="14.45" customHeight="1" x14ac:dyDescent="0.25">
      <c r="B25" s="217"/>
      <c r="C25" s="217"/>
      <c r="D25" s="217"/>
      <c r="E25" s="217"/>
      <c r="F25" s="217"/>
      <c r="G25" s="217"/>
      <c r="H25" s="217"/>
      <c r="I25" s="217"/>
      <c r="J25" s="217"/>
      <c r="K25" s="217"/>
      <c r="L25" s="217"/>
    </row>
    <row r="26" spans="2:12" ht="14.45" customHeight="1" x14ac:dyDescent="0.25">
      <c r="B26" s="217"/>
      <c r="C26" s="217"/>
      <c r="D26" s="217"/>
      <c r="E26" s="217"/>
      <c r="F26" s="217"/>
      <c r="G26" s="217"/>
      <c r="H26" s="217"/>
      <c r="I26" s="217"/>
      <c r="J26" s="217"/>
      <c r="K26" s="217"/>
      <c r="L26" s="217"/>
    </row>
    <row r="27" spans="2:12" ht="14.45" customHeight="1" x14ac:dyDescent="0.25">
      <c r="B27" s="217"/>
      <c r="C27" s="217"/>
      <c r="D27" s="217"/>
      <c r="E27" s="217"/>
      <c r="F27" s="217"/>
      <c r="G27" s="217"/>
      <c r="H27" s="217"/>
      <c r="I27" s="217"/>
      <c r="J27" s="217"/>
      <c r="K27" s="217"/>
      <c r="L27" s="217"/>
    </row>
    <row r="29" spans="2:12" ht="4.5" customHeight="1" x14ac:dyDescent="0.25"/>
    <row r="30" spans="2:12" x14ac:dyDescent="0.25">
      <c r="B30" s="209"/>
      <c r="C30" s="210"/>
      <c r="D30" s="210"/>
      <c r="E30" s="210"/>
      <c r="F30" s="210"/>
      <c r="G30" s="210"/>
      <c r="H30" s="210"/>
      <c r="I30" s="210"/>
      <c r="J30" s="210"/>
      <c r="K30" s="210"/>
      <c r="L30" s="211"/>
    </row>
    <row r="31" spans="2:12" x14ac:dyDescent="0.25">
      <c r="B31" s="212"/>
      <c r="C31" s="208"/>
      <c r="D31" s="208"/>
      <c r="E31" s="208"/>
      <c r="F31" s="208"/>
      <c r="G31" s="208"/>
      <c r="H31" s="208"/>
      <c r="I31" s="208"/>
      <c r="J31" s="208"/>
      <c r="K31" s="208"/>
      <c r="L31" s="213"/>
    </row>
    <row r="32" spans="2:12" x14ac:dyDescent="0.25">
      <c r="B32" s="212"/>
      <c r="C32" s="208"/>
      <c r="D32" s="208"/>
      <c r="E32" s="208"/>
      <c r="F32" s="208"/>
      <c r="G32" s="208"/>
      <c r="H32" s="208"/>
      <c r="I32" s="208"/>
      <c r="J32" s="208"/>
      <c r="K32" s="208"/>
      <c r="L32" s="213"/>
    </row>
    <row r="33" spans="2:12" ht="33.75" customHeight="1" x14ac:dyDescent="0.25">
      <c r="B33" s="214"/>
      <c r="C33" s="215"/>
      <c r="D33" s="215"/>
      <c r="E33" s="215"/>
      <c r="F33" s="215"/>
      <c r="G33" s="215"/>
      <c r="H33" s="215"/>
      <c r="I33" s="215"/>
      <c r="J33" s="215"/>
      <c r="K33" s="215"/>
      <c r="L33" s="216"/>
    </row>
  </sheetData>
  <mergeCells count="4">
    <mergeCell ref="B4:L10"/>
    <mergeCell ref="B30:L33"/>
    <mergeCell ref="B23:L27"/>
    <mergeCell ref="B14:L20"/>
  </mergeCells>
  <pageMargins left="0.7" right="0.7" top="0.75" bottom="0.75" header="0.3" footer="0.3"/>
  <pageSetup paperSize="9"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M18"/>
  <sheetViews>
    <sheetView zoomScaleNormal="100" workbookViewId="0">
      <selection activeCell="A18" sqref="A18:L18"/>
    </sheetView>
  </sheetViews>
  <sheetFormatPr defaultRowHeight="15" x14ac:dyDescent="0.25"/>
  <cols>
    <col min="1" max="1" width="34.5703125" style="49" bestFit="1" customWidth="1"/>
    <col min="2" max="2" width="19.5703125" style="49" bestFit="1" customWidth="1"/>
    <col min="3" max="12" width="15.28515625" style="49" bestFit="1" customWidth="1"/>
    <col min="13" max="13" width="10.140625" style="49" bestFit="1" customWidth="1"/>
    <col min="14" max="16384" width="9.140625" style="49"/>
  </cols>
  <sheetData>
    <row r="3" spans="1:13" ht="15.75" thickBot="1" x14ac:dyDescent="0.3">
      <c r="A3" s="44" t="s">
        <v>49</v>
      </c>
      <c r="B3" s="36"/>
      <c r="C3" s="36"/>
      <c r="D3" s="36"/>
      <c r="E3" s="36"/>
      <c r="F3" s="36"/>
      <c r="G3" s="36"/>
      <c r="H3" s="36"/>
      <c r="I3" s="36"/>
      <c r="J3" s="36"/>
      <c r="K3" s="36"/>
      <c r="L3" s="36"/>
    </row>
    <row r="4" spans="1:13" ht="15.75" thickBot="1" x14ac:dyDescent="0.3">
      <c r="A4" s="272" t="s">
        <v>50</v>
      </c>
      <c r="B4" s="17" t="s">
        <v>19</v>
      </c>
      <c r="C4" s="288" t="s">
        <v>259</v>
      </c>
      <c r="D4" s="289"/>
      <c r="E4" s="289"/>
      <c r="F4" s="289"/>
      <c r="G4" s="289"/>
      <c r="H4" s="289"/>
      <c r="I4" s="289"/>
      <c r="J4" s="289"/>
      <c r="K4" s="289"/>
      <c r="L4" s="290"/>
    </row>
    <row r="5" spans="1:13" ht="15.75" thickBot="1" x14ac:dyDescent="0.3">
      <c r="A5" s="273"/>
      <c r="B5" s="34">
        <v>2018</v>
      </c>
      <c r="C5" s="13">
        <f>'8.1. Plan prodaje'!D8</f>
        <v>2019</v>
      </c>
      <c r="D5" s="13">
        <f>'8.1. Plan prodaje'!E8</f>
        <v>2020</v>
      </c>
      <c r="E5" s="13">
        <f>'8.1. Plan prodaje'!F8</f>
        <v>2021</v>
      </c>
      <c r="F5" s="13">
        <f>'8.1. Plan prodaje'!G8</f>
        <v>2022</v>
      </c>
      <c r="G5" s="13">
        <f>'8.1. Plan prodaje'!H8</f>
        <v>2023</v>
      </c>
      <c r="H5" s="13">
        <f>'8.1. Plan prodaje'!I8</f>
        <v>2024</v>
      </c>
      <c r="I5" s="13">
        <f>'8.1. Plan prodaje'!J8</f>
        <v>2025</v>
      </c>
      <c r="J5" s="13">
        <f>'8.1. Plan prodaje'!K8</f>
        <v>2026</v>
      </c>
      <c r="K5" s="13">
        <f>'8.1. Plan prodaje'!L8</f>
        <v>2027</v>
      </c>
      <c r="L5" s="13">
        <f>'8.1. Plan prodaje'!M8</f>
        <v>2028</v>
      </c>
    </row>
    <row r="6" spans="1:13" ht="15.75" thickBot="1" x14ac:dyDescent="0.3">
      <c r="A6" s="145" t="s">
        <v>51</v>
      </c>
      <c r="B6" s="30">
        <f>B7</f>
        <v>0</v>
      </c>
      <c r="C6" s="30">
        <f t="shared" ref="C6:L6" si="0">C7</f>
        <v>0</v>
      </c>
      <c r="D6" s="30">
        <f t="shared" si="0"/>
        <v>0</v>
      </c>
      <c r="E6" s="30">
        <f t="shared" si="0"/>
        <v>0</v>
      </c>
      <c r="F6" s="30">
        <f t="shared" si="0"/>
        <v>0</v>
      </c>
      <c r="G6" s="30">
        <f t="shared" si="0"/>
        <v>0</v>
      </c>
      <c r="H6" s="30">
        <f t="shared" si="0"/>
        <v>0</v>
      </c>
      <c r="I6" s="30">
        <f t="shared" si="0"/>
        <v>0</v>
      </c>
      <c r="J6" s="30">
        <f t="shared" si="0"/>
        <v>0</v>
      </c>
      <c r="K6" s="30">
        <f t="shared" si="0"/>
        <v>0</v>
      </c>
      <c r="L6" s="30">
        <f t="shared" si="0"/>
        <v>0</v>
      </c>
    </row>
    <row r="7" spans="1:13" ht="15.75" thickBot="1" x14ac:dyDescent="0.3">
      <c r="A7" s="51" t="s">
        <v>52</v>
      </c>
      <c r="B7" s="112">
        <f>'8.1. Plan prodaje'!C37</f>
        <v>0</v>
      </c>
      <c r="C7" s="112">
        <f>'8.1. Plan prodaje'!D37</f>
        <v>0</v>
      </c>
      <c r="D7" s="112">
        <f>'8.1. Plan prodaje'!E37</f>
        <v>0</v>
      </c>
      <c r="E7" s="112">
        <f>'8.1. Plan prodaje'!F37</f>
        <v>0</v>
      </c>
      <c r="F7" s="112">
        <f>'8.1. Plan prodaje'!G37</f>
        <v>0</v>
      </c>
      <c r="G7" s="112">
        <f>'8.1. Plan prodaje'!H37</f>
        <v>0</v>
      </c>
      <c r="H7" s="112">
        <f>'8.1. Plan prodaje'!I37</f>
        <v>0</v>
      </c>
      <c r="I7" s="112">
        <f>'8.1. Plan prodaje'!J37</f>
        <v>0</v>
      </c>
      <c r="J7" s="112">
        <f>'8.1. Plan prodaje'!K37</f>
        <v>0</v>
      </c>
      <c r="K7" s="112">
        <f>'8.1. Plan prodaje'!L37</f>
        <v>0</v>
      </c>
      <c r="L7" s="112">
        <f>'8.1. Plan prodaje'!M37</f>
        <v>0</v>
      </c>
    </row>
    <row r="8" spans="1:13" ht="15.75" thickBot="1" x14ac:dyDescent="0.3">
      <c r="A8" s="145" t="s">
        <v>53</v>
      </c>
      <c r="B8" s="146">
        <f>SUM(B9:B10)</f>
        <v>0</v>
      </c>
      <c r="C8" s="146">
        <f t="shared" ref="C8:L8" si="1">SUM(C9:C10)</f>
        <v>0</v>
      </c>
      <c r="D8" s="146">
        <f t="shared" si="1"/>
        <v>0</v>
      </c>
      <c r="E8" s="146">
        <f t="shared" si="1"/>
        <v>0</v>
      </c>
      <c r="F8" s="146">
        <f t="shared" si="1"/>
        <v>0</v>
      </c>
      <c r="G8" s="146">
        <f t="shared" si="1"/>
        <v>0</v>
      </c>
      <c r="H8" s="146">
        <f t="shared" si="1"/>
        <v>0</v>
      </c>
      <c r="I8" s="146">
        <f t="shared" si="1"/>
        <v>0</v>
      </c>
      <c r="J8" s="146">
        <f t="shared" si="1"/>
        <v>0</v>
      </c>
      <c r="K8" s="146">
        <f t="shared" si="1"/>
        <v>0</v>
      </c>
      <c r="L8" s="146">
        <f t="shared" si="1"/>
        <v>0</v>
      </c>
    </row>
    <row r="9" spans="1:13" ht="15.75" thickBot="1" x14ac:dyDescent="0.3">
      <c r="A9" s="51" t="s">
        <v>251</v>
      </c>
      <c r="B9" s="116"/>
      <c r="C9" s="116"/>
      <c r="D9" s="116"/>
      <c r="E9" s="116"/>
      <c r="F9" s="116"/>
      <c r="G9" s="116"/>
      <c r="H9" s="116"/>
      <c r="I9" s="116"/>
      <c r="J9" s="116"/>
      <c r="K9" s="116"/>
      <c r="L9" s="116"/>
    </row>
    <row r="10" spans="1:13" ht="15.75" thickBot="1" x14ac:dyDescent="0.3">
      <c r="A10" s="51" t="s">
        <v>250</v>
      </c>
      <c r="B10" s="116"/>
      <c r="C10" s="116"/>
      <c r="D10" s="116"/>
      <c r="E10" s="116"/>
      <c r="F10" s="116"/>
      <c r="G10" s="116"/>
      <c r="H10" s="116"/>
      <c r="I10" s="116"/>
      <c r="J10" s="116"/>
      <c r="K10" s="116"/>
      <c r="L10" s="116"/>
    </row>
    <row r="11" spans="1:13" ht="15.75" thickBot="1" x14ac:dyDescent="0.3">
      <c r="A11" s="145" t="s">
        <v>189</v>
      </c>
      <c r="B11" s="30">
        <f>B12</f>
        <v>0</v>
      </c>
      <c r="C11" s="30">
        <f t="shared" ref="C11:L11" si="2">C12</f>
        <v>0</v>
      </c>
      <c r="D11" s="30">
        <f t="shared" si="2"/>
        <v>0</v>
      </c>
      <c r="E11" s="30">
        <f t="shared" si="2"/>
        <v>0</v>
      </c>
      <c r="F11" s="30">
        <f t="shared" si="2"/>
        <v>0</v>
      </c>
      <c r="G11" s="30">
        <f t="shared" si="2"/>
        <v>0</v>
      </c>
      <c r="H11" s="30">
        <f t="shared" si="2"/>
        <v>0</v>
      </c>
      <c r="I11" s="30">
        <f t="shared" si="2"/>
        <v>0</v>
      </c>
      <c r="J11" s="30">
        <f t="shared" si="2"/>
        <v>0</v>
      </c>
      <c r="K11" s="30">
        <f t="shared" si="2"/>
        <v>0</v>
      </c>
      <c r="L11" s="30">
        <f t="shared" si="2"/>
        <v>0</v>
      </c>
      <c r="M11" s="68"/>
    </row>
    <row r="12" spans="1:13" ht="15.75" thickBot="1" x14ac:dyDescent="0.3">
      <c r="A12" s="51" t="s">
        <v>190</v>
      </c>
      <c r="B12" s="46"/>
      <c r="C12" s="28">
        <f>'8.4. Strukt. i dinamika ulaganj'!$D$34*'8.3. Obračun amortizacije'!G13</f>
        <v>0</v>
      </c>
      <c r="D12" s="28">
        <f>'8.4. Strukt. i dinamika ulaganj'!$D$34*'8.3. Obračun amortizacije'!H13</f>
        <v>0</v>
      </c>
      <c r="E12" s="28">
        <f>'8.4. Strukt. i dinamika ulaganj'!$D$34*'8.3. Obračun amortizacije'!I13</f>
        <v>0</v>
      </c>
      <c r="F12" s="28">
        <f>'8.4. Strukt. i dinamika ulaganj'!$D$34*'8.3. Obračun amortizacije'!J13</f>
        <v>0</v>
      </c>
      <c r="G12" s="28">
        <f>'8.4. Strukt. i dinamika ulaganj'!$D$34*'8.3. Obračun amortizacije'!K13</f>
        <v>0</v>
      </c>
      <c r="H12" s="28">
        <f>'8.4. Strukt. i dinamika ulaganj'!$D$34*'8.3. Obračun amortizacije'!L13</f>
        <v>0</v>
      </c>
      <c r="I12" s="28">
        <f>'8.4. Strukt. i dinamika ulaganj'!$D$34*'8.3. Obračun amortizacije'!M13</f>
        <v>0</v>
      </c>
      <c r="J12" s="28">
        <f>'8.4. Strukt. i dinamika ulaganj'!$D$34*'8.3. Obračun amortizacije'!N13</f>
        <v>0</v>
      </c>
      <c r="K12" s="28">
        <f>'8.4. Strukt. i dinamika ulaganj'!$D$34*'8.3. Obračun amortizacije'!O13</f>
        <v>0</v>
      </c>
      <c r="L12" s="28">
        <f>'8.4. Strukt. i dinamika ulaganj'!$D$34*'8.3. Obračun amortizacije'!P13</f>
        <v>0</v>
      </c>
      <c r="M12" s="68"/>
    </row>
    <row r="13" spans="1:13" ht="15.75" thickBot="1" x14ac:dyDescent="0.3">
      <c r="A13" s="145" t="s">
        <v>54</v>
      </c>
      <c r="B13" s="30">
        <f>SUM(B14:B15)</f>
        <v>0</v>
      </c>
      <c r="C13" s="30">
        <f t="shared" ref="C13:L13" si="3">SUM(C14:C15)</f>
        <v>0</v>
      </c>
      <c r="D13" s="30">
        <f t="shared" si="3"/>
        <v>0</v>
      </c>
      <c r="E13" s="30">
        <f t="shared" si="3"/>
        <v>0</v>
      </c>
      <c r="F13" s="30">
        <f t="shared" si="3"/>
        <v>0</v>
      </c>
      <c r="G13" s="30">
        <f t="shared" si="3"/>
        <v>0</v>
      </c>
      <c r="H13" s="30">
        <f t="shared" si="3"/>
        <v>0</v>
      </c>
      <c r="I13" s="30">
        <f t="shared" si="3"/>
        <v>0</v>
      </c>
      <c r="J13" s="30">
        <f t="shared" si="3"/>
        <v>0</v>
      </c>
      <c r="K13" s="30">
        <f t="shared" si="3"/>
        <v>0</v>
      </c>
      <c r="L13" s="30">
        <f t="shared" si="3"/>
        <v>0</v>
      </c>
      <c r="M13" s="68"/>
    </row>
    <row r="14" spans="1:13" ht="15.75" thickBot="1" x14ac:dyDescent="0.3">
      <c r="A14" s="51" t="s">
        <v>10</v>
      </c>
      <c r="B14" s="46"/>
      <c r="C14" s="28"/>
      <c r="D14" s="28"/>
      <c r="E14" s="28"/>
      <c r="F14" s="28"/>
      <c r="G14" s="28"/>
      <c r="H14" s="28"/>
      <c r="I14" s="28"/>
      <c r="J14" s="28"/>
      <c r="K14" s="28"/>
      <c r="L14" s="28"/>
      <c r="M14" s="68"/>
    </row>
    <row r="15" spans="1:13" ht="15.75" thickBot="1" x14ac:dyDescent="0.3">
      <c r="A15" s="51" t="s">
        <v>9</v>
      </c>
      <c r="B15" s="46"/>
      <c r="C15" s="28"/>
      <c r="D15" s="28"/>
      <c r="E15" s="28"/>
      <c r="F15" s="28"/>
      <c r="G15" s="28"/>
      <c r="H15" s="28"/>
      <c r="I15" s="28"/>
      <c r="J15" s="28"/>
      <c r="K15" s="28"/>
      <c r="L15" s="28"/>
      <c r="M15" s="68"/>
    </row>
    <row r="16" spans="1:13" ht="15.75" thickBot="1" x14ac:dyDescent="0.3">
      <c r="A16" s="23" t="s">
        <v>20</v>
      </c>
      <c r="B16" s="144">
        <f>B6+B8+B11+B13</f>
        <v>0</v>
      </c>
      <c r="C16" s="144">
        <f t="shared" ref="C16:L16" si="4">C6+C8+C11+C13</f>
        <v>0</v>
      </c>
      <c r="D16" s="144">
        <f t="shared" si="4"/>
        <v>0</v>
      </c>
      <c r="E16" s="144">
        <f t="shared" si="4"/>
        <v>0</v>
      </c>
      <c r="F16" s="144">
        <f t="shared" si="4"/>
        <v>0</v>
      </c>
      <c r="G16" s="144">
        <f t="shared" si="4"/>
        <v>0</v>
      </c>
      <c r="H16" s="144">
        <f t="shared" si="4"/>
        <v>0</v>
      </c>
      <c r="I16" s="144">
        <f t="shared" si="4"/>
        <v>0</v>
      </c>
      <c r="J16" s="144">
        <f t="shared" si="4"/>
        <v>0</v>
      </c>
      <c r="K16" s="144">
        <f t="shared" si="4"/>
        <v>0</v>
      </c>
      <c r="L16" s="144">
        <f t="shared" si="4"/>
        <v>0</v>
      </c>
    </row>
    <row r="17" spans="1:13" x14ac:dyDescent="0.25">
      <c r="A17" s="36"/>
      <c r="B17" s="36"/>
      <c r="C17" s="36"/>
      <c r="D17" s="36"/>
      <c r="E17" s="36"/>
      <c r="F17" s="36"/>
      <c r="G17" s="36"/>
      <c r="H17" s="36"/>
      <c r="I17" s="36"/>
      <c r="J17" s="36"/>
      <c r="K17" s="36"/>
      <c r="L17" s="36"/>
      <c r="M17" s="74"/>
    </row>
    <row r="18" spans="1:13" x14ac:dyDescent="0.25">
      <c r="A18" s="323" t="s">
        <v>295</v>
      </c>
      <c r="B18" s="323"/>
      <c r="C18" s="323"/>
      <c r="D18" s="323"/>
      <c r="E18" s="323"/>
      <c r="F18" s="323"/>
      <c r="G18" s="323"/>
      <c r="H18" s="323"/>
      <c r="I18" s="323"/>
      <c r="J18" s="323"/>
      <c r="K18" s="323"/>
      <c r="L18" s="323"/>
      <c r="M18" s="74"/>
    </row>
  </sheetData>
  <mergeCells count="3">
    <mergeCell ref="C4:L4"/>
    <mergeCell ref="A18:L18"/>
    <mergeCell ref="A4:A5"/>
  </mergeCells>
  <pageMargins left="0.7" right="0.7" top="0.75" bottom="0.75" header="0.3" footer="0.3"/>
  <pageSetup paperSize="9" orientation="portrait"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Q45"/>
  <sheetViews>
    <sheetView topLeftCell="A11" zoomScale="106" zoomScaleNormal="106" workbookViewId="0">
      <selection activeCell="A32" sqref="A32:J32"/>
    </sheetView>
  </sheetViews>
  <sheetFormatPr defaultRowHeight="15" x14ac:dyDescent="0.25"/>
  <cols>
    <col min="1" max="2" width="9.140625" style="49"/>
    <col min="3" max="3" width="7.28515625" style="49" customWidth="1"/>
    <col min="4" max="4" width="14.28515625" style="49" customWidth="1"/>
    <col min="5" max="5" width="24" style="49" customWidth="1"/>
    <col min="6" max="6" width="14.28515625" style="49" customWidth="1"/>
    <col min="7" max="16" width="12.7109375" style="49" customWidth="1"/>
    <col min="17" max="17" width="13.140625" style="49" customWidth="1"/>
    <col min="18" max="16384" width="9.140625" style="49"/>
  </cols>
  <sheetData>
    <row r="3" spans="1:17" x14ac:dyDescent="0.25">
      <c r="A3" s="262" t="s">
        <v>55</v>
      </c>
      <c r="B3" s="262"/>
      <c r="C3" s="262"/>
      <c r="D3" s="36"/>
      <c r="E3" s="36"/>
      <c r="F3" s="36"/>
      <c r="G3" s="36"/>
      <c r="H3" s="36"/>
      <c r="I3" s="36"/>
      <c r="J3" s="36"/>
      <c r="K3" s="36"/>
      <c r="L3" s="36"/>
      <c r="M3" s="36"/>
      <c r="N3" s="36"/>
      <c r="O3" s="36"/>
      <c r="P3" s="36"/>
    </row>
    <row r="4" spans="1:17" x14ac:dyDescent="0.25">
      <c r="A4" s="59"/>
      <c r="B4" s="59"/>
      <c r="C4" s="36"/>
      <c r="D4" s="36"/>
      <c r="E4" s="36"/>
      <c r="F4" s="36"/>
      <c r="G4" s="36"/>
      <c r="H4" s="36"/>
      <c r="I4" s="36"/>
      <c r="J4" s="36"/>
      <c r="K4" s="36"/>
      <c r="L4" s="36"/>
      <c r="M4" s="36"/>
      <c r="N4" s="36"/>
      <c r="O4" s="36"/>
      <c r="P4" s="36"/>
    </row>
    <row r="5" spans="1:17" ht="25.5" customHeight="1" thickBot="1" x14ac:dyDescent="0.3">
      <c r="A5" s="291" t="s">
        <v>273</v>
      </c>
      <c r="B5" s="298"/>
      <c r="C5" s="298"/>
      <c r="D5" s="298"/>
      <c r="E5" s="298"/>
      <c r="F5" s="298"/>
      <c r="G5" s="298"/>
      <c r="H5" s="298"/>
      <c r="I5" s="298"/>
      <c r="J5" s="298"/>
      <c r="K5" s="298"/>
      <c r="L5" s="298"/>
      <c r="M5" s="298"/>
      <c r="N5" s="298"/>
      <c r="O5" s="298"/>
      <c r="P5" s="292"/>
    </row>
    <row r="6" spans="1:17" ht="29.25" customHeight="1" thickBot="1" x14ac:dyDescent="0.3">
      <c r="A6" s="329" t="s">
        <v>56</v>
      </c>
      <c r="B6" s="330"/>
      <c r="C6" s="330"/>
      <c r="D6" s="331"/>
      <c r="E6" s="18" t="s">
        <v>236</v>
      </c>
      <c r="F6" s="18" t="s">
        <v>57</v>
      </c>
      <c r="G6" s="14">
        <f>'8.2. Ukupni prihodi'!C5</f>
        <v>2019</v>
      </c>
      <c r="H6" s="14">
        <f>'8.2. Ukupni prihodi'!D5</f>
        <v>2020</v>
      </c>
      <c r="I6" s="14">
        <f>'8.2. Ukupni prihodi'!E5</f>
        <v>2021</v>
      </c>
      <c r="J6" s="14">
        <f>'8.2. Ukupni prihodi'!F5</f>
        <v>2022</v>
      </c>
      <c r="K6" s="14">
        <f>'8.2. Ukupni prihodi'!G5</f>
        <v>2023</v>
      </c>
      <c r="L6" s="14">
        <f>'8.2. Ukupni prihodi'!H5</f>
        <v>2024</v>
      </c>
      <c r="M6" s="14">
        <f>'8.2. Ukupni prihodi'!I5</f>
        <v>2025</v>
      </c>
      <c r="N6" s="14">
        <f>'8.2. Ukupni prihodi'!J5</f>
        <v>2026</v>
      </c>
      <c r="O6" s="14">
        <f>'8.2. Ukupni prihodi'!K5</f>
        <v>2027</v>
      </c>
      <c r="P6" s="14">
        <f>'8.2. Ukupni prihodi'!L5</f>
        <v>2028</v>
      </c>
      <c r="Q6" s="114"/>
    </row>
    <row r="7" spans="1:17" x14ac:dyDescent="0.25">
      <c r="A7" s="332">
        <f>'8.4. Strukt. i dinamika ulaganj'!A18</f>
        <v>0</v>
      </c>
      <c r="B7" s="333"/>
      <c r="C7" s="333"/>
      <c r="D7" s="334"/>
      <c r="E7" s="28">
        <f>'8.4. Strukt. i dinamika ulaganj'!D18</f>
        <v>0</v>
      </c>
      <c r="F7" s="106"/>
      <c r="G7" s="107">
        <f>E7*F7/12*(12-MONTH('8.4. Strukt. i dinamika ulaganj'!$B$31))</f>
        <v>0</v>
      </c>
      <c r="H7" s="107">
        <f>IF($E7&lt;=SUM($G7:G7),0,IF($E7-SUM($G7:G7)&lt;$F7*$E7,$E7-SUM($G7:G7),$F7*$E7))</f>
        <v>0</v>
      </c>
      <c r="I7" s="107">
        <f>IF($E7&lt;=SUM($G7:H7),0,IF($E7-SUM($G7:H7)&lt;$F7*$E7,$E7-SUM($G7:H7),$F7*$E7))</f>
        <v>0</v>
      </c>
      <c r="J7" s="107">
        <f>IF($E7&lt;=SUM($G7:I7),0,IF($E7-SUM($G7:I7)&lt;$F7*$E7,$E7-SUM($G7:I7),$F7*$E7))</f>
        <v>0</v>
      </c>
      <c r="K7" s="107">
        <f>IF($E7&lt;=SUM($G7:J7),0,IF($E7-SUM($G7:J7)&lt;$F7*$E7,$E7-SUM($G7:J7),$F7*$E7))</f>
        <v>0</v>
      </c>
      <c r="L7" s="107">
        <f>IF($E7&lt;=SUM($G7:K7),0,IF($E7-SUM($G7:K7)&lt;$F7*$E7,$E7-SUM($G7:K7),$F7*$E7))</f>
        <v>0</v>
      </c>
      <c r="M7" s="107">
        <f>IF($E7&lt;=SUM($G7:L7),0,IF($E7-SUM($G7:L7)&lt;$F7*$E7,$E7-SUM($G7:L7),$F7*$E7))</f>
        <v>0</v>
      </c>
      <c r="N7" s="107">
        <f>IF($E7&lt;=SUM($G7:M7),0,IF($E7-SUM($G7:M7)&lt;$F7*$E7,$E7-SUM($G7:M7),$F7*$E7))</f>
        <v>0</v>
      </c>
      <c r="O7" s="107">
        <f>IF($E7&lt;=SUM($G7:N7),0,IF($E7-SUM($G7:N7)&lt;$F7*$E7,$E7-SUM($G7:N7),$F7*$E7))</f>
        <v>0</v>
      </c>
      <c r="P7" s="107">
        <f>IF($E7&lt;=SUM($G7:O7),0,IF($E7-SUM($G7:O7)&lt;$F7*$E7,$E7-SUM($G7:O7),$F7*$E7))</f>
        <v>0</v>
      </c>
      <c r="Q7" s="68"/>
    </row>
    <row r="8" spans="1:17" x14ac:dyDescent="0.25">
      <c r="A8" s="332">
        <f>'8.4. Strukt. i dinamika ulaganj'!A19</f>
        <v>0</v>
      </c>
      <c r="B8" s="333"/>
      <c r="C8" s="333"/>
      <c r="D8" s="334"/>
      <c r="E8" s="28">
        <f>'8.4. Strukt. i dinamika ulaganj'!D19</f>
        <v>0</v>
      </c>
      <c r="F8" s="106"/>
      <c r="G8" s="107">
        <f>E8*F8/12*(12-MONTH('8.4. Strukt. i dinamika ulaganj'!$B$31))</f>
        <v>0</v>
      </c>
      <c r="H8" s="107">
        <f>IF($E8&lt;=SUM($G8:G8),0,IF($E8-SUM($G8:G8)&lt;$F8*$E8,$E8-SUM($G8:G8),$F8*$E8))</f>
        <v>0</v>
      </c>
      <c r="I8" s="107">
        <f>IF($E8&lt;=SUM($G8:H8),0,IF($E8-SUM($G8:H8)&lt;$F8*$E8,$E8-SUM($G8:H8),$F8*$E8))</f>
        <v>0</v>
      </c>
      <c r="J8" s="107">
        <f>IF($E8&lt;=SUM($G8:I8),0,IF($E8-SUM($G8:I8)&lt;$F8*$E8,$E8-SUM($G8:I8),$F8*$E8))</f>
        <v>0</v>
      </c>
      <c r="K8" s="107">
        <f>IF($E8&lt;=SUM($G8:J8),0,IF($E8-SUM($G8:J8)&lt;$F8*$E8,$E8-SUM($G8:J8),$F8*$E8))</f>
        <v>0</v>
      </c>
      <c r="L8" s="107">
        <f>IF($E8&lt;=SUM($G8:K8),0,IF($E8-SUM($G8:K8)&lt;$F8*$E8,$E8-SUM($G8:K8),$F8*$E8))</f>
        <v>0</v>
      </c>
      <c r="M8" s="107">
        <f>IF($E8&lt;=SUM($G8:L8),0,IF($E8-SUM($G8:L8)&lt;$F8*$E8,$E8-SUM($G8:L8),$F8*$E8))</f>
        <v>0</v>
      </c>
      <c r="N8" s="107">
        <f>IF($E8&lt;=SUM($G8:M8),0,IF($E8-SUM($G8:M8)&lt;$F8*$E8,$E8-SUM($G8:M8),$F8*$E8))</f>
        <v>0</v>
      </c>
      <c r="O8" s="107">
        <f>IF($E8&lt;=SUM($G8:N8),0,IF($E8-SUM($G8:N8)&lt;$F8*$E8,$E8-SUM($G8:N8),$F8*$E8))</f>
        <v>0</v>
      </c>
      <c r="P8" s="107">
        <f>IF($E8&lt;=SUM($G8:O8),0,IF($E8-SUM($G8:O8)&lt;$F8*$E8,$E8-SUM($G8:O8),$F8*$E8))</f>
        <v>0</v>
      </c>
      <c r="Q8" s="68"/>
    </row>
    <row r="9" spans="1:17" x14ac:dyDescent="0.25">
      <c r="A9" s="332">
        <f>'8.4. Strukt. i dinamika ulaganj'!A20</f>
        <v>0</v>
      </c>
      <c r="B9" s="333"/>
      <c r="C9" s="333"/>
      <c r="D9" s="334"/>
      <c r="E9" s="28">
        <f>'8.4. Strukt. i dinamika ulaganj'!D20</f>
        <v>0</v>
      </c>
      <c r="F9" s="106"/>
      <c r="G9" s="107">
        <f>E9*F9/12*(12-MONTH('8.4. Strukt. i dinamika ulaganj'!$B$31))</f>
        <v>0</v>
      </c>
      <c r="H9" s="107">
        <f>IF($E9&lt;=SUM($G9:G9),0,IF($E9-SUM($G9:G9)&lt;$F9*$E9,$E9-SUM($G9:G9),$F9*$E9))</f>
        <v>0</v>
      </c>
      <c r="I9" s="107">
        <f>IF($E9&lt;=SUM($G9:H9),0,IF($E9-SUM($G9:H9)&lt;$F9*$E9,$E9-SUM($G9:H9),$F9*$E9))</f>
        <v>0</v>
      </c>
      <c r="J9" s="107">
        <f>IF($E9&lt;=SUM($G9:I9),0,IF($E9-SUM($G9:I9)&lt;$F9*$E9,$E9-SUM($G9:I9),$F9*$E9))</f>
        <v>0</v>
      </c>
      <c r="K9" s="107">
        <f>IF($E9&lt;=SUM($G9:J9),0,IF($E9-SUM($G9:J9)&lt;$F9*$E9,$E9-SUM($G9:J9),$F9*$E9))</f>
        <v>0</v>
      </c>
      <c r="L9" s="107">
        <f>IF($E9&lt;=SUM($G9:K9),0,IF($E9-SUM($G9:K9)&lt;$F9*$E9,$E9-SUM($G9:K9),$F9*$E9))</f>
        <v>0</v>
      </c>
      <c r="M9" s="107">
        <f>IF($E9&lt;=SUM($G9:L9),0,IF($E9-SUM($G9:L9)&lt;$F9*$E9,$E9-SUM($G9:L9),$F9*$E9))</f>
        <v>0</v>
      </c>
      <c r="N9" s="107">
        <f>IF($E9&lt;=SUM($G9:M9),0,IF($E9-SUM($G9:M9)&lt;$F9*$E9,$E9-SUM($G9:M9),$F9*$E9))</f>
        <v>0</v>
      </c>
      <c r="O9" s="107">
        <f>IF($E9&lt;=SUM($G9:N9),0,IF($E9-SUM($G9:N9)&lt;$F9*$E9,$E9-SUM($G9:N9),$F9*$E9))</f>
        <v>0</v>
      </c>
      <c r="P9" s="107">
        <f>IF($E9&lt;=SUM($G9:O9),0,IF($E9-SUM($G9:O9)&lt;$F9*$E9,$E9-SUM($G9:O9),$F9*$E9))</f>
        <v>0</v>
      </c>
      <c r="Q9" s="68"/>
    </row>
    <row r="10" spans="1:17" x14ac:dyDescent="0.25">
      <c r="A10" s="332" t="str">
        <f>'8.4. Strukt. i dinamika ulaganj'!A21</f>
        <v>4.</v>
      </c>
      <c r="B10" s="333"/>
      <c r="C10" s="333"/>
      <c r="D10" s="334"/>
      <c r="E10" s="28">
        <f>'8.4. Strukt. i dinamika ulaganj'!D21</f>
        <v>0</v>
      </c>
      <c r="F10" s="106"/>
      <c r="G10" s="107">
        <f>E10*F10/12*(12-MONTH('8.4. Strukt. i dinamika ulaganj'!$B$31))</f>
        <v>0</v>
      </c>
      <c r="H10" s="107">
        <f>IF($E10&lt;=SUM($G10:G10),0,IF($E10-SUM($G10:G10)&lt;$F10*$E10,$E10-SUM($G10:G10),$F10*$E10))</f>
        <v>0</v>
      </c>
      <c r="I10" s="107">
        <f>IF($E10&lt;=SUM($G10:H10),0,IF($E10-SUM($G10:H10)&lt;$F10*$E10,$E10-SUM($G10:H10),$F10*$E10))</f>
        <v>0</v>
      </c>
      <c r="J10" s="107">
        <f>IF($E10&lt;=SUM($G10:I10),0,IF($E10-SUM($G10:I10)&lt;$F10*$E10,$E10-SUM($G10:I10),$F10*$E10))</f>
        <v>0</v>
      </c>
      <c r="K10" s="107">
        <f>IF($E10&lt;=SUM($G10:J10),0,IF($E10-SUM($G10:J10)&lt;$F10*$E10,$E10-SUM($G10:J10),$F10*$E10))</f>
        <v>0</v>
      </c>
      <c r="L10" s="107">
        <f>IF($E10&lt;=SUM($G10:K10),0,IF($E10-SUM($G10:K10)&lt;$F10*$E10,$E10-SUM($G10:K10),$F10*$E10))</f>
        <v>0</v>
      </c>
      <c r="M10" s="107">
        <f>IF($E10&lt;=SUM($G10:L10),0,IF($E10-SUM($G10:L10)&lt;$F10*$E10,$E10-SUM($G10:L10),$F10*$E10))</f>
        <v>0</v>
      </c>
      <c r="N10" s="107">
        <f>IF($E10&lt;=SUM($G10:M10),0,IF($E10-SUM($G10:M10)&lt;$F10*$E10,$E10-SUM($G10:M10),$F10*$E10))</f>
        <v>0</v>
      </c>
      <c r="O10" s="107">
        <f>IF($E10&lt;=SUM($G10:N10),0,IF($E10-SUM($G10:N10)&lt;$F10*$E10,$E10-SUM($G10:N10),$F10*$E10))</f>
        <v>0</v>
      </c>
      <c r="P10" s="107">
        <f>IF($E10&lt;=SUM($G10:O10),0,IF($E10-SUM($G10:O10)&lt;$F10*$E10,$E10-SUM($G10:O10),$F10*$E10))</f>
        <v>0</v>
      </c>
      <c r="Q10" s="68"/>
    </row>
    <row r="11" spans="1:17" x14ac:dyDescent="0.25">
      <c r="A11" s="332" t="str">
        <f>'8.4. Strukt. i dinamika ulaganj'!A22</f>
        <v>5.</v>
      </c>
      <c r="B11" s="333"/>
      <c r="C11" s="333"/>
      <c r="D11" s="334"/>
      <c r="E11" s="28">
        <f>'8.4. Strukt. i dinamika ulaganj'!D22</f>
        <v>0</v>
      </c>
      <c r="F11" s="106"/>
      <c r="G11" s="107">
        <f>E11*F11/12*(12-MONTH('8.4. Strukt. i dinamika ulaganj'!$B$31))</f>
        <v>0</v>
      </c>
      <c r="H11" s="107">
        <f>IF($E11&lt;=SUM($G11:G11),0,IF($E11-SUM($G11:G11)&lt;$F11*$E11,$E11-SUM($G11:G11),$F11*$E11))</f>
        <v>0</v>
      </c>
      <c r="I11" s="107">
        <f>IF($E11&lt;=SUM($G11:H11),0,IF($E11-SUM($G11:H11)&lt;$F11*$E11,$E11-SUM($G11:H11),$F11*$E11))</f>
        <v>0</v>
      </c>
      <c r="J11" s="107">
        <f>IF($E11&lt;=SUM($G11:I11),0,IF($E11-SUM($G11:I11)&lt;$F11*$E11,$E11-SUM($G11:I11),$F11*$E11))</f>
        <v>0</v>
      </c>
      <c r="K11" s="107">
        <f>IF($E11&lt;=SUM($G11:J11),0,IF($E11-SUM($G11:J11)&lt;$F11*$E11,$E11-SUM($G11:J11),$F11*$E11))</f>
        <v>0</v>
      </c>
      <c r="L11" s="107">
        <f>IF($E11&lt;=SUM($G11:K11),0,IF($E11-SUM($G11:K11)&lt;$F11*$E11,$E11-SUM($G11:K11),$F11*$E11))</f>
        <v>0</v>
      </c>
      <c r="M11" s="107">
        <f>IF($E11&lt;=SUM($G11:L11),0,IF($E11-SUM($G11:L11)&lt;$F11*$E11,$E11-SUM($G11:L11),$F11*$E11))</f>
        <v>0</v>
      </c>
      <c r="N11" s="107">
        <f>IF($E11&lt;=SUM($G11:M11),0,IF($E11-SUM($G11:M11)&lt;$F11*$E11,$E11-SUM($G11:M11),$F11*$E11))</f>
        <v>0</v>
      </c>
      <c r="O11" s="107">
        <f>IF($E11&lt;=SUM($G11:N11),0,IF($E11-SUM($G11:N11)&lt;$F11*$E11,$E11-SUM($G11:N11),$F11*$E11))</f>
        <v>0</v>
      </c>
      <c r="P11" s="107">
        <f>IF($E11&lt;=SUM($G11:O11),0,IF($E11-SUM($G11:O11)&lt;$F11*$E11,$E11-SUM($G11:O11),$F11*$E11))</f>
        <v>0</v>
      </c>
      <c r="Q11" s="68"/>
    </row>
    <row r="12" spans="1:17" x14ac:dyDescent="0.25">
      <c r="A12" s="332" t="str">
        <f>'8.4. Strukt. i dinamika ulaganj'!A23</f>
        <v>6.</v>
      </c>
      <c r="B12" s="333"/>
      <c r="C12" s="333"/>
      <c r="D12" s="334"/>
      <c r="E12" s="28">
        <f>'8.4. Strukt. i dinamika ulaganj'!D23</f>
        <v>0</v>
      </c>
      <c r="F12" s="106"/>
      <c r="G12" s="107">
        <f>E12*F12/12*(12-MONTH('8.4. Strukt. i dinamika ulaganj'!$B$31))</f>
        <v>0</v>
      </c>
      <c r="H12" s="107">
        <f>IF($E12&lt;=SUM($G12:G12),0,IF($E12-SUM($G12:G12)&lt;$F12*$E12,$E12-SUM($G12:G12),$F12*$E12))</f>
        <v>0</v>
      </c>
      <c r="I12" s="107">
        <f>IF($E12&lt;=SUM($G12:H12),0,IF($E12-SUM($G12:H12)&lt;$F12*$E12,$E12-SUM($G12:H12),$F12*$E12))</f>
        <v>0</v>
      </c>
      <c r="J12" s="107">
        <f>IF($E12&lt;=SUM($G12:I12),0,IF($E12-SUM($G12:I12)&lt;$F12*$E12,$E12-SUM($G12:I12),$F12*$E12))</f>
        <v>0</v>
      </c>
      <c r="K12" s="107">
        <f>IF($E12&lt;=SUM($G12:J12),0,IF($E12-SUM($G12:J12)&lt;$F12*$E12,$E12-SUM($G12:J12),$F12*$E12))</f>
        <v>0</v>
      </c>
      <c r="L12" s="107">
        <f>IF($E12&lt;=SUM($G12:K12),0,IF($E12-SUM($G12:K12)&lt;$F12*$E12,$E12-SUM($G12:K12),$F12*$E12))</f>
        <v>0</v>
      </c>
      <c r="M12" s="107">
        <f>IF($E12&lt;=SUM($G12:L12),0,IF($E12-SUM($G12:L12)&lt;$F12*$E12,$E12-SUM($G12:L12),$F12*$E12))</f>
        <v>0</v>
      </c>
      <c r="N12" s="107">
        <f>IF($E12&lt;=SUM($G12:M12),0,IF($E12-SUM($G12:M12)&lt;$F12*$E12,$E12-SUM($G12:M12),$F12*$E12))</f>
        <v>0</v>
      </c>
      <c r="O12" s="107">
        <f>IF($E12&lt;=SUM($G12:N12),0,IF($E12-SUM($G12:N12)&lt;$F12*$E12,$E12-SUM($G12:N12),$F12*$E12))</f>
        <v>0</v>
      </c>
      <c r="P12" s="107">
        <f>IF($E12&lt;=SUM($G12:O12),0,IF($E12-SUM($G12:O12)&lt;$F12*$E12,$E12-SUM($G12:O12),$F12*$E12))</f>
        <v>0</v>
      </c>
      <c r="Q12" s="68"/>
    </row>
    <row r="13" spans="1:17" ht="15.75" customHeight="1" thickBot="1" x14ac:dyDescent="0.3">
      <c r="A13" s="324" t="s">
        <v>20</v>
      </c>
      <c r="B13" s="325"/>
      <c r="C13" s="325"/>
      <c r="D13" s="326"/>
      <c r="E13" s="147">
        <f>SUM(E7:E12)</f>
        <v>0</v>
      </c>
      <c r="F13" s="148"/>
      <c r="G13" s="147">
        <f t="shared" ref="G13:P13" si="0">SUM(G7:G12)</f>
        <v>0</v>
      </c>
      <c r="H13" s="147">
        <f t="shared" si="0"/>
        <v>0</v>
      </c>
      <c r="I13" s="147">
        <f t="shared" si="0"/>
        <v>0</v>
      </c>
      <c r="J13" s="147">
        <f t="shared" si="0"/>
        <v>0</v>
      </c>
      <c r="K13" s="147">
        <f t="shared" si="0"/>
        <v>0</v>
      </c>
      <c r="L13" s="147">
        <f t="shared" si="0"/>
        <v>0</v>
      </c>
      <c r="M13" s="147">
        <f t="shared" si="0"/>
        <v>0</v>
      </c>
      <c r="N13" s="147">
        <f t="shared" si="0"/>
        <v>0</v>
      </c>
      <c r="O13" s="147">
        <f t="shared" si="0"/>
        <v>0</v>
      </c>
      <c r="P13" s="147">
        <f t="shared" si="0"/>
        <v>0</v>
      </c>
      <c r="Q13" s="68"/>
    </row>
    <row r="14" spans="1:17" ht="25.5" customHeight="1" thickTop="1" thickBot="1" x14ac:dyDescent="0.3">
      <c r="A14" s="327" t="s">
        <v>59</v>
      </c>
      <c r="B14" s="328"/>
      <c r="C14" s="328"/>
      <c r="D14" s="328"/>
      <c r="E14" s="328"/>
      <c r="F14" s="328"/>
      <c r="G14" s="328"/>
      <c r="H14" s="328"/>
      <c r="I14" s="328"/>
      <c r="J14" s="328"/>
      <c r="K14" s="328"/>
      <c r="L14" s="328"/>
      <c r="M14" s="328"/>
      <c r="N14" s="328"/>
      <c r="O14" s="328"/>
      <c r="P14" s="328"/>
      <c r="Q14" s="68"/>
    </row>
    <row r="15" spans="1:17" ht="29.25" customHeight="1" thickBot="1" x14ac:dyDescent="0.3">
      <c r="A15" s="329" t="s">
        <v>56</v>
      </c>
      <c r="B15" s="330"/>
      <c r="C15" s="331"/>
      <c r="D15" s="18" t="s">
        <v>236</v>
      </c>
      <c r="E15" s="18" t="s">
        <v>58</v>
      </c>
      <c r="F15" s="18" t="s">
        <v>57</v>
      </c>
      <c r="G15" s="14">
        <f t="shared" ref="G15:P15" si="1">G6</f>
        <v>2019</v>
      </c>
      <c r="H15" s="14">
        <f t="shared" si="1"/>
        <v>2020</v>
      </c>
      <c r="I15" s="14">
        <f t="shared" si="1"/>
        <v>2021</v>
      </c>
      <c r="J15" s="14">
        <f t="shared" si="1"/>
        <v>2022</v>
      </c>
      <c r="K15" s="14">
        <f t="shared" si="1"/>
        <v>2023</v>
      </c>
      <c r="L15" s="14">
        <f t="shared" si="1"/>
        <v>2024</v>
      </c>
      <c r="M15" s="14">
        <f t="shared" si="1"/>
        <v>2025</v>
      </c>
      <c r="N15" s="14">
        <f t="shared" si="1"/>
        <v>2026</v>
      </c>
      <c r="O15" s="14">
        <f t="shared" si="1"/>
        <v>2027</v>
      </c>
      <c r="P15" s="14">
        <f t="shared" si="1"/>
        <v>2028</v>
      </c>
    </row>
    <row r="16" spans="1:17" x14ac:dyDescent="0.25">
      <c r="A16" s="332"/>
      <c r="B16" s="333"/>
      <c r="C16" s="334"/>
      <c r="D16" s="28"/>
      <c r="E16" s="28"/>
      <c r="F16" s="108"/>
      <c r="G16" s="28">
        <f>IF(E16=0,0,$F16*$D16)</f>
        <v>0</v>
      </c>
      <c r="H16" s="28">
        <f>IF($E16&lt;=SUM($G16:G16),0,IF($E16-SUM($G16:G16)&lt;$F16*$D16,$E16-SUM($G16:G16),$F16*$D16))</f>
        <v>0</v>
      </c>
      <c r="I16" s="28">
        <f>IF($E16&lt;=SUM($G16:H16),0,IF($E16-SUM($G16:H16)&lt;$F16*$D16,$E16-SUM($G16:H16),$F16*$D16))</f>
        <v>0</v>
      </c>
      <c r="J16" s="28">
        <f>IF($E16&lt;=SUM($G16:I16),0,IF($E16-SUM($G16:I16)&lt;$F16*$D16,$E16-SUM($G16:I16),$F16*$D16))</f>
        <v>0</v>
      </c>
      <c r="K16" s="28">
        <f>IF($E16&lt;=SUM($G16:J16),0,IF($E16-SUM($G16:J16)&lt;$F16*$D16,$E16-SUM($G16:J16),$F16*$D16))</f>
        <v>0</v>
      </c>
      <c r="L16" s="28">
        <f>IF($E16&lt;=SUM($G16:K16),0,IF($E16-SUM($G16:K16)&lt;$F16*$D16,$E16-SUM($G16:K16),$F16*$D16))</f>
        <v>0</v>
      </c>
      <c r="M16" s="28">
        <f>IF($E16&lt;=SUM($G16:L16),0,IF($E16-SUM($G16:L16)&lt;$F16*$D16,$E16-SUM($G16:L16),$F16*$D16))</f>
        <v>0</v>
      </c>
      <c r="N16" s="28">
        <f>IF($E16&lt;=SUM($G16:M16),0,IF($E16-SUM($G16:M16)&lt;$F16*$D16,$E16-SUM($G16:M16),$F16*$D16))</f>
        <v>0</v>
      </c>
      <c r="O16" s="28">
        <f>IF($E16&lt;=SUM($G16:N16),0,IF($E16-SUM($G16:N16)&lt;$F16*$D16,$E16-SUM($G16:N16),$F16*$D16))</f>
        <v>0</v>
      </c>
      <c r="P16" s="28">
        <f>IF($E16&lt;=SUM($G16:O16),0,IF($E16-SUM($G16:O16)&lt;$F16*$D16,$E16-SUM($G16:O16),$F16*$D16))</f>
        <v>0</v>
      </c>
      <c r="Q16" s="74"/>
    </row>
    <row r="17" spans="1:17" x14ac:dyDescent="0.25">
      <c r="A17" s="332"/>
      <c r="B17" s="333"/>
      <c r="C17" s="334"/>
      <c r="D17" s="28"/>
      <c r="E17" s="28"/>
      <c r="F17" s="108"/>
      <c r="G17" s="28">
        <f>IF(E17=0,0,$F17*$D17)</f>
        <v>0</v>
      </c>
      <c r="H17" s="28">
        <f>IF($E17&lt;=SUM($G17:G17),0,IF($E17-SUM($G17:G17)&lt;$F17*$D17,$E17-SUM($G17:G17),$F17*$D17))</f>
        <v>0</v>
      </c>
      <c r="I17" s="28">
        <f>IF($E17&lt;=SUM($G17:H17),0,IF($E17-SUM($G17:H17)&lt;$F17*$D17,$E17-SUM($G17:H17),$F17*$D17))</f>
        <v>0</v>
      </c>
      <c r="J17" s="28">
        <f>IF($E17&lt;=SUM($G17:I17),0,IF($E17-SUM($G17:I17)&lt;$F17*$D17,$E17-SUM($G17:I17),$F17*$D17))</f>
        <v>0</v>
      </c>
      <c r="K17" s="28">
        <f>IF($E17&lt;=SUM($G17:J17),0,IF($E17-SUM($G17:J17)&lt;$F17*$D17,$E17-SUM($G17:J17),$F17*$D17))</f>
        <v>0</v>
      </c>
      <c r="L17" s="28">
        <f>IF($E17&lt;=SUM($G17:K17),0,IF($E17-SUM($G17:K17)&lt;$F17*$D17,$E17-SUM($G17:K17),$F17*$D17))</f>
        <v>0</v>
      </c>
      <c r="M17" s="28">
        <f>IF($E17&lt;=SUM($G17:L17),0,IF($E17-SUM($G17:L17)&lt;$F17*$D17,$E17-SUM($G17:L17),$F17*$D17))</f>
        <v>0</v>
      </c>
      <c r="N17" s="28">
        <f>IF($E17&lt;=SUM($G17:M17),0,IF($E17-SUM($G17:M17)&lt;$F17*$D17,$E17-SUM($G17:M17),$F17*$D17))</f>
        <v>0</v>
      </c>
      <c r="O17" s="28">
        <f>IF($E17&lt;=SUM($G17:N17),0,IF($E17-SUM($G17:N17)&lt;$F17*$D17,$E17-SUM($G17:N17),$F17*$D17))</f>
        <v>0</v>
      </c>
      <c r="P17" s="28">
        <f>IF($E17&lt;=SUM($G17:O17),0,IF($E17-SUM($G17:O17)&lt;$F17*$D17,$E17-SUM($G17:O17),$F17*$D17))</f>
        <v>0</v>
      </c>
      <c r="Q17" s="74"/>
    </row>
    <row r="18" spans="1:17" x14ac:dyDescent="0.25">
      <c r="A18" s="335"/>
      <c r="B18" s="335"/>
      <c r="C18" s="335"/>
      <c r="D18" s="28"/>
      <c r="E18" s="28"/>
      <c r="F18" s="108"/>
      <c r="G18" s="28">
        <f>IF(E18=0,0,$F18*$D18)</f>
        <v>0</v>
      </c>
      <c r="H18" s="28">
        <f>IF($E18&lt;=SUM($G18:G18),0,IF($E18-SUM($G18:G18)&lt;$F18*$D18,$E18-SUM($G18:G18),$F18*$D18))</f>
        <v>0</v>
      </c>
      <c r="I18" s="28">
        <f>IF($E18&lt;=SUM($G18:H18),0,IF($E18-SUM($G18:H18)&lt;$F18*$D18,$E18-SUM($G18:H18),$F18*$D18))</f>
        <v>0</v>
      </c>
      <c r="J18" s="28">
        <f>IF($E18&lt;=SUM($G18:I18),0,IF($E18-SUM($G18:I18)&lt;$F18*$D18,$E18-SUM($G18:I18),$F18*$D18))</f>
        <v>0</v>
      </c>
      <c r="K18" s="28">
        <f>IF($E18&lt;=SUM($G18:J18),0,IF($E18-SUM($G18:J18)&lt;$F18*$D18,$E18-SUM($G18:J18),$F18*$D18))</f>
        <v>0</v>
      </c>
      <c r="L18" s="28">
        <f>IF($E18&lt;=SUM($G18:K18),0,IF($E18-SUM($G18:K18)&lt;$F18*$D18,$E18-SUM($G18:K18),$F18*$D18))</f>
        <v>0</v>
      </c>
      <c r="M18" s="28">
        <f>IF($E18&lt;=SUM($G18:L18),0,IF($E18-SUM($G18:L18)&lt;$F18*$D18,$E18-SUM($G18:L18),$F18*$D18))</f>
        <v>0</v>
      </c>
      <c r="N18" s="28">
        <f>IF($E18&lt;=SUM($G18:M18),0,IF($E18-SUM($G18:M18)&lt;$F18*$D18,$E18-SUM($G18:M18),$F18*$D18))</f>
        <v>0</v>
      </c>
      <c r="O18" s="28">
        <f>IF($E18&lt;=SUM($G18:N18),0,IF($E18-SUM($G18:N18)&lt;$F18*$D18,$E18-SUM($G18:N18),$F18*$D18))</f>
        <v>0</v>
      </c>
      <c r="P18" s="28">
        <f>IF($E18&lt;=SUM($G18:O18),0,IF($E18-SUM($G18:O18)&lt;$F18*$D18,$E18-SUM($G18:O18),$F18*$D18))</f>
        <v>0</v>
      </c>
      <c r="Q18" s="74"/>
    </row>
    <row r="19" spans="1:17" x14ac:dyDescent="0.25">
      <c r="A19" s="332"/>
      <c r="B19" s="333"/>
      <c r="C19" s="334"/>
      <c r="D19" s="109"/>
      <c r="E19" s="109"/>
      <c r="F19" s="108"/>
      <c r="G19" s="28">
        <f>IF(E19=0,0,$F19*$D19)</f>
        <v>0</v>
      </c>
      <c r="H19" s="28">
        <f>IF($E19&lt;=SUM($G19:G19),0,IF($E19-SUM($G19:G19)&lt;$F19*$D19,$E19-SUM($G19:G19),$F19*$D19))</f>
        <v>0</v>
      </c>
      <c r="I19" s="28">
        <f>IF($E19&lt;=SUM($G19:H19),0,IF($E19-SUM($G19:H19)&lt;$F19*$D19,$E19-SUM($G19:H19),$F19*$D19))</f>
        <v>0</v>
      </c>
      <c r="J19" s="28">
        <f>IF($E19&lt;=SUM($G19:I19),0,IF($E19-SUM($G19:I19)&lt;$F19*$D19,$E19-SUM($G19:I19),$F19*$D19))</f>
        <v>0</v>
      </c>
      <c r="K19" s="28">
        <f>IF($E19&lt;=SUM($G19:J19),0,IF($E19-SUM($G19:J19)&lt;$F19*$D19,$E19-SUM($G19:J19),$F19*$D19))</f>
        <v>0</v>
      </c>
      <c r="L19" s="28">
        <f>IF($E19&lt;=SUM($G19:K19),0,IF($E19-SUM($G19:K19)&lt;$F19*$D19,$E19-SUM($G19:K19),$F19*$D19))</f>
        <v>0</v>
      </c>
      <c r="M19" s="28">
        <f>IF($E19&lt;=SUM($G19:L19),0,IF($E19-SUM($G19:L19)&lt;$F19*$D19,$E19-SUM($G19:L19),$F19*$D19))</f>
        <v>0</v>
      </c>
      <c r="N19" s="28">
        <f>IF($E19&lt;=SUM($G19:M19),0,IF($E19-SUM($G19:M19)&lt;$F19*$D19,$E19-SUM($G19:M19),$F19*$D19))</f>
        <v>0</v>
      </c>
      <c r="O19" s="28">
        <f>IF($E19&lt;=SUM($G19:N19),0,IF($E19-SUM($G19:N19)&lt;$F19*$D19,$E19-SUM($G19:N19),$F19*$D19))</f>
        <v>0</v>
      </c>
      <c r="P19" s="28">
        <f>IF($E19&lt;=SUM($G19:O19),0,IF($E19-SUM($G19:O19)&lt;$F19*$D19,$E19-SUM($G19:O19),$F19*$D19))</f>
        <v>0</v>
      </c>
      <c r="Q19" s="74"/>
    </row>
    <row r="20" spans="1:17" x14ac:dyDescent="0.25">
      <c r="A20" s="332"/>
      <c r="B20" s="333"/>
      <c r="C20" s="334"/>
      <c r="D20" s="109"/>
      <c r="E20" s="109"/>
      <c r="F20" s="110"/>
      <c r="G20" s="28">
        <f t="shared" ref="G20:G21" si="2">IF(E20=0,0,$F20*$D20)</f>
        <v>0</v>
      </c>
      <c r="H20" s="28">
        <f>IF($E20&lt;=SUM($G20:G20),0,IF($E20-SUM($G20:G20)&lt;$F20*$D20,$E20-SUM($G20:G20),$F20*$D20))</f>
        <v>0</v>
      </c>
      <c r="I20" s="28">
        <f>IF($E20&lt;=SUM($G20:H20),0,IF($E20-SUM($G20:H20)&lt;$F20*$D20,$E20-SUM($G20:H20),$F20*$D20))</f>
        <v>0</v>
      </c>
      <c r="J20" s="28">
        <f>IF($E20&lt;=SUM($G20:I20),0,IF($E20-SUM($G20:I20)&lt;$F20*$D20,$E20-SUM($G20:I20),$F20*$D20))</f>
        <v>0</v>
      </c>
      <c r="K20" s="28">
        <f>IF($E20&lt;=SUM($G20:J20),0,IF($E20-SUM($G20:J20)&lt;$F20*$D20,$E20-SUM($G20:J20),$F20*$D20))</f>
        <v>0</v>
      </c>
      <c r="L20" s="28">
        <f>IF($E20&lt;=SUM($G20:K20),0,IF($E20-SUM($G20:K20)&lt;$F20*$D20,$E20-SUM($G20:K20),$F20*$D20))</f>
        <v>0</v>
      </c>
      <c r="M20" s="28">
        <f>IF($E20&lt;=SUM($G20:L20),0,IF($E20-SUM($G20:L20)&lt;$F20*$D20,$E20-SUM($G20:L20),$F20*$D20))</f>
        <v>0</v>
      </c>
      <c r="N20" s="28">
        <f>IF($E20&lt;=SUM($G20:M20),0,IF($E20-SUM($G20:M20)&lt;$F20*$D20,$E20-SUM($G20:M20),$F20*$D20))</f>
        <v>0</v>
      </c>
      <c r="O20" s="28">
        <f>IF($E20&lt;=SUM($G20:N20),0,IF($E20-SUM($G20:N20)&lt;$F20*$D20,$E20-SUM($G20:N20),$F20*$D20))</f>
        <v>0</v>
      </c>
      <c r="P20" s="28">
        <f>IF($E20&lt;=SUM($G20:O20),0,IF($E20-SUM($G20:O20)&lt;$F20*$D20,$E20-SUM($G20:O20),$F20*$D20))</f>
        <v>0</v>
      </c>
      <c r="Q20" s="74"/>
    </row>
    <row r="21" spans="1:17" x14ac:dyDescent="0.25">
      <c r="A21" s="332"/>
      <c r="B21" s="333"/>
      <c r="C21" s="334"/>
      <c r="D21" s="109"/>
      <c r="E21" s="109"/>
      <c r="F21" s="110"/>
      <c r="G21" s="28">
        <f t="shared" si="2"/>
        <v>0</v>
      </c>
      <c r="H21" s="28">
        <f>IF($E21&lt;=SUM($G21:G21),0,IF($E21-SUM($G21:G21)&lt;$F21*$D21,$E21-SUM($G21:G21),$F21*$D21))</f>
        <v>0</v>
      </c>
      <c r="I21" s="28">
        <f>IF($E21&lt;=SUM($G21:H21),0,IF($E21-SUM($G21:H21)&lt;$F21*$D21,$E21-SUM($G21:H21),$F21*$D21))</f>
        <v>0</v>
      </c>
      <c r="J21" s="28">
        <f>IF($E21&lt;=SUM($G21:I21),0,IF($E21-SUM($G21:I21)&lt;$F21*$D21,$E21-SUM($G21:I21),$F21*$D21))</f>
        <v>0</v>
      </c>
      <c r="K21" s="28">
        <f>IF($E21&lt;=SUM($G21:J21),0,IF($E21-SUM($G21:J21)&lt;$F21*$D21,$E21-SUM($G21:J21),$F21*$D21))</f>
        <v>0</v>
      </c>
      <c r="L21" s="28">
        <f>IF($E21&lt;=SUM($G21:K21),0,IF($E21-SUM($G21:K21)&lt;$F21*$D21,$E21-SUM($G21:K21),$F21*$D21))</f>
        <v>0</v>
      </c>
      <c r="M21" s="28">
        <f>IF($E21&lt;=SUM($G21:L21),0,IF($E21-SUM($G21:L21)&lt;$F21*$D21,$E21-SUM($G21:L21),$F21*$D21))</f>
        <v>0</v>
      </c>
      <c r="N21" s="28">
        <f>IF($E21&lt;=SUM($G21:M21),0,IF($E21-SUM($G21:M21)&lt;$F21*$D21,$E21-SUM($G21:M21),$F21*$D21))</f>
        <v>0</v>
      </c>
      <c r="O21" s="28">
        <f>IF($E21&lt;=SUM($G21:N21),0,IF($E21-SUM($G21:N21)&lt;$F21*$D21,$E21-SUM($G21:N21),$F21*$D21))</f>
        <v>0</v>
      </c>
      <c r="P21" s="28">
        <f>IF($E21&lt;=SUM($G21:O21),0,IF($E21-SUM($G21:O21)&lt;$F21*$D21,$E21-SUM($G21:O21),$F21*$D21))</f>
        <v>0</v>
      </c>
      <c r="Q21" s="74"/>
    </row>
    <row r="22" spans="1:17" x14ac:dyDescent="0.25">
      <c r="A22" s="332"/>
      <c r="B22" s="333"/>
      <c r="C22" s="334"/>
      <c r="D22" s="109"/>
      <c r="E22" s="109"/>
      <c r="F22" s="110"/>
      <c r="G22" s="28">
        <f t="shared" ref="G22:G25" si="3">IF(E22=0,0,$F22*$D22/12*8)</f>
        <v>0</v>
      </c>
      <c r="H22" s="28">
        <f>IF($E22&lt;=SUM($G22:G22),0,IF($E22-SUM($G22:G22)&lt;$F22*$D22,$E22-SUM($G22:G22),$F22*$D22))</f>
        <v>0</v>
      </c>
      <c r="I22" s="28">
        <f>IF($E22&lt;=SUM($G22:H22),0,IF($E22-SUM($G22:H22)&lt;$F22*$D22,$E22-SUM($G22:H22),$F22*$D22))</f>
        <v>0</v>
      </c>
      <c r="J22" s="28">
        <f>IF($E22&lt;=SUM($G22:I22),0,IF($E22-SUM($G22:I22)&lt;$F22*$D22,$E22-SUM($G22:I22),$F22*$D22))</f>
        <v>0</v>
      </c>
      <c r="K22" s="28">
        <f>IF($E22&lt;=SUM($G22:J22),0,IF($E22-SUM($G22:J22)&lt;$F22*$D22,$E22-SUM($G22:J22),$F22*$D22))</f>
        <v>0</v>
      </c>
      <c r="L22" s="28">
        <f>IF($E22&lt;=SUM($G22:K22),0,IF($E22-SUM($G22:K22)&lt;$F22*$D22,$E22-SUM($G22:K22),$F22*$D22))</f>
        <v>0</v>
      </c>
      <c r="M22" s="28">
        <f>IF($E22&lt;=SUM($G22:L22),0,IF($E22-SUM($G22:L22)&lt;$F22*$D22,$E22-SUM($G22:L22),$F22*$D22))</f>
        <v>0</v>
      </c>
      <c r="N22" s="28">
        <f>IF($E22&lt;=SUM($G22:M22),0,IF($E22-SUM($G22:M22)&lt;$F22*$D22,$E22-SUM($G22:M22),$F22*$D22))</f>
        <v>0</v>
      </c>
      <c r="O22" s="28">
        <f>IF($E22&lt;=SUM($G22:N22),0,IF($E22-SUM($G22:N22)&lt;$F22*$D22,$E22-SUM($G22:N22),$F22*$D22))</f>
        <v>0</v>
      </c>
      <c r="P22" s="28">
        <f>IF($E22&lt;=SUM($G22:O22),0,IF($E22-SUM($G22:O22)&lt;$F22*$D22,$E22-SUM($G22:O22),$F22*$D22))</f>
        <v>0</v>
      </c>
      <c r="Q22" s="74"/>
    </row>
    <row r="23" spans="1:17" x14ac:dyDescent="0.25">
      <c r="A23" s="332"/>
      <c r="B23" s="333"/>
      <c r="C23" s="334"/>
      <c r="D23" s="109"/>
      <c r="E23" s="109"/>
      <c r="F23" s="110"/>
      <c r="G23" s="28">
        <f t="shared" si="3"/>
        <v>0</v>
      </c>
      <c r="H23" s="28">
        <f>IF($E23&lt;=SUM($G23:G23),0,IF($E23-SUM($G23:G23)&lt;$F23*$D23,$E23-SUM($G23:G23),$F23*$D23))</f>
        <v>0</v>
      </c>
      <c r="I23" s="28">
        <f>IF($E23&lt;=SUM($G23:H23),0,IF($E23-SUM($G23:H23)&lt;$F23*$D23,$E23-SUM($G23:H23),$F23*$D23))</f>
        <v>0</v>
      </c>
      <c r="J23" s="28">
        <f>IF($E23&lt;=SUM($G23:I23),0,IF($E23-SUM($G23:I23)&lt;$F23*$D23,$E23-SUM($G23:I23),$F23*$D23))</f>
        <v>0</v>
      </c>
      <c r="K23" s="28">
        <f>IF($E23&lt;=SUM($G23:J23),0,IF($E23-SUM($G23:J23)&lt;$F23*$D23,$E23-SUM($G23:J23),$F23*$D23))</f>
        <v>0</v>
      </c>
      <c r="L23" s="28">
        <f>IF($E23&lt;=SUM($G23:K23),0,IF($E23-SUM($G23:K23)&lt;$F23*$D23,$E23-SUM($G23:K23),$F23*$D23))</f>
        <v>0</v>
      </c>
      <c r="M23" s="28">
        <f>IF($E23&lt;=SUM($G23:L23),0,IF($E23-SUM($G23:L23)&lt;$F23*$D23,$E23-SUM($G23:L23),$F23*$D23))</f>
        <v>0</v>
      </c>
      <c r="N23" s="28">
        <f>IF($E23&lt;=SUM($G23:M23),0,IF($E23-SUM($G23:M23)&lt;$F23*$D23,$E23-SUM($G23:M23),$F23*$D23))</f>
        <v>0</v>
      </c>
      <c r="O23" s="28">
        <f>IF($E23&lt;=SUM($G23:N23),0,IF($E23-SUM($G23:N23)&lt;$F23*$D23,$E23-SUM($G23:N23),$F23*$D23))</f>
        <v>0</v>
      </c>
      <c r="P23" s="28">
        <f>IF($E23&lt;=SUM($G23:O23),0,IF($E23-SUM($G23:O23)&lt;$F23*$D23,$E23-SUM($G23:O23),$F23*$D23))</f>
        <v>0</v>
      </c>
      <c r="Q23" s="74"/>
    </row>
    <row r="24" spans="1:17" x14ac:dyDescent="0.25">
      <c r="A24" s="332"/>
      <c r="B24" s="333"/>
      <c r="C24" s="334"/>
      <c r="D24" s="109"/>
      <c r="E24" s="109"/>
      <c r="F24" s="110"/>
      <c r="G24" s="28">
        <f t="shared" si="3"/>
        <v>0</v>
      </c>
      <c r="H24" s="28">
        <f>IF($E24&lt;=SUM($G24:G24),0,IF($E24-SUM($G24:G24)&lt;$F24*$D24,$E24-SUM($G24:G24),$F24*$D24))</f>
        <v>0</v>
      </c>
      <c r="I24" s="28">
        <f>IF($E24&lt;=SUM($G24:H24),0,IF($E24-SUM($G24:H24)&lt;$F24*$D24,$E24-SUM($G24:H24),$F24*$D24))</f>
        <v>0</v>
      </c>
      <c r="J24" s="28">
        <f>IF($E24&lt;=SUM($G24:I24),0,IF($E24-SUM($G24:I24)&lt;$F24*$D24,$E24-SUM($G24:I24),$F24*$D24))</f>
        <v>0</v>
      </c>
      <c r="K24" s="28">
        <f>IF($E24&lt;=SUM($G24:J24),0,IF($E24-SUM($G24:J24)&lt;$F24*$D24,$E24-SUM($G24:J24),$F24*$D24))</f>
        <v>0</v>
      </c>
      <c r="L24" s="28">
        <f>IF($E24&lt;=SUM($G24:K24),0,IF($E24-SUM($G24:K24)&lt;$F24*$D24,$E24-SUM($G24:K24),$F24*$D24))</f>
        <v>0</v>
      </c>
      <c r="M24" s="28">
        <f>IF($E24&lt;=SUM($G24:L24),0,IF($E24-SUM($G24:L24)&lt;$F24*$D24,$E24-SUM($G24:L24),$F24*$D24))</f>
        <v>0</v>
      </c>
      <c r="N24" s="28">
        <f>IF($E24&lt;=SUM($G24:M24),0,IF($E24-SUM($G24:M24)&lt;$F24*$D24,$E24-SUM($G24:M24),$F24*$D24))</f>
        <v>0</v>
      </c>
      <c r="O24" s="28">
        <f>IF($E24&lt;=SUM($G24:N24),0,IF($E24-SUM($G24:N24)&lt;$F24*$D24,$E24-SUM($G24:N24),$F24*$D24))</f>
        <v>0</v>
      </c>
      <c r="P24" s="28">
        <f>IF($E24&lt;=SUM($G24:O24),0,IF($E24-SUM($G24:O24)&lt;$F24*$D24,$E24-SUM($G24:O24),$F24*$D24))</f>
        <v>0</v>
      </c>
      <c r="Q24" s="74"/>
    </row>
    <row r="25" spans="1:17" x14ac:dyDescent="0.25">
      <c r="A25" s="332"/>
      <c r="B25" s="333"/>
      <c r="C25" s="334"/>
      <c r="D25" s="109"/>
      <c r="E25" s="109"/>
      <c r="F25" s="110"/>
      <c r="G25" s="28">
        <f t="shared" si="3"/>
        <v>0</v>
      </c>
      <c r="H25" s="28">
        <f>IF($E25&lt;=SUM($G25:G25),0,IF($E25-SUM($G25:G25)&lt;$F25*$D25,$E25-SUM($G25:G25),$F25*$D25))</f>
        <v>0</v>
      </c>
      <c r="I25" s="28">
        <f>IF($E25&lt;=SUM($G25:H25),0,IF($E25-SUM($G25:H25)&lt;$F25*$D25,$E25-SUM($G25:H25),$F25*$D25))</f>
        <v>0</v>
      </c>
      <c r="J25" s="28">
        <f>IF($E25&lt;=SUM($G25:I25),0,IF($E25-SUM($G25:I25)&lt;$F25*$D25,$E25-SUM($G25:I25),$F25*$D25))</f>
        <v>0</v>
      </c>
      <c r="K25" s="28">
        <f>IF($E25&lt;=SUM($G25:J25),0,IF($E25-SUM($G25:J25)&lt;$F25*$D25,$E25-SUM($G25:J25),$F25*$D25))</f>
        <v>0</v>
      </c>
      <c r="L25" s="28">
        <f>IF($E25&lt;=SUM($G25:K25),0,IF($E25-SUM($G25:K25)&lt;$F25*$D25,$E25-SUM($G25:K25),$F25*$D25))</f>
        <v>0</v>
      </c>
      <c r="M25" s="28">
        <f>IF($E25&lt;=SUM($G25:L25),0,IF($E25-SUM($G25:L25)&lt;$F25*$D25,$E25-SUM($G25:L25),$F25*$D25))</f>
        <v>0</v>
      </c>
      <c r="N25" s="28">
        <f>IF($E25&lt;=SUM($G25:M25),0,IF($E25-SUM($G25:M25)&lt;$F25*$D25,$E25-SUM($G25:M25),$F25*$D25))</f>
        <v>0</v>
      </c>
      <c r="O25" s="28">
        <f>IF($E25&lt;=SUM($G25:N25),0,IF($E25-SUM($G25:N25)&lt;$F25*$D25,$E25-SUM($G25:N25),$F25*$D25))</f>
        <v>0</v>
      </c>
      <c r="P25" s="28">
        <f>IF($E25&lt;=SUM($G25:O25),0,IF($E25-SUM($G25:O25)&lt;$F25*$D25,$E25-SUM($G25:O25),$F25*$D25))</f>
        <v>0</v>
      </c>
      <c r="Q25" s="74"/>
    </row>
    <row r="26" spans="1:17" x14ac:dyDescent="0.25">
      <c r="A26" s="332"/>
      <c r="B26" s="333"/>
      <c r="C26" s="334"/>
      <c r="D26" s="109"/>
      <c r="E26" s="109"/>
      <c r="F26" s="111"/>
      <c r="G26" s="28">
        <f>IF(E26=0,0,$F26*$D26)</f>
        <v>0</v>
      </c>
      <c r="H26" s="28">
        <f>IF($E26&lt;=SUM($G26:G26),0,IF($E26-SUM($G26:G26)&lt;$F26*$D26,$E26-SUM($G26:G26),$F26*$D26))</f>
        <v>0</v>
      </c>
      <c r="I26" s="28">
        <f>IF($E26&lt;=SUM($G26:H26),0,IF($E26-SUM($G26:H26)&lt;$F26*$D26,$E26-SUM($G26:H26),$F26*$D26))</f>
        <v>0</v>
      </c>
      <c r="J26" s="28">
        <f>IF($E26&lt;=SUM($G26:I26),0,IF($E26-SUM($G26:I26)&lt;$F26*$D26,$E26-SUM($G26:I26),$F26*$D26))</f>
        <v>0</v>
      </c>
      <c r="K26" s="28">
        <f>IF($E26&lt;=SUM($G26:J26),0,IF($E26-SUM($G26:J26)&lt;$F26*$D26,$E26-SUM($G26:J26),$F26*$D26))</f>
        <v>0</v>
      </c>
      <c r="L26" s="28">
        <f>IF($E26&lt;=SUM($G26:K26),0,IF($E26-SUM($G26:K26)&lt;$F26*$D26,$E26-SUM($G26:K26),$F26*$D26))</f>
        <v>0</v>
      </c>
      <c r="M26" s="28">
        <f>IF($E26&lt;=SUM($G26:L26),0,IF($E26-SUM($G26:L26)&lt;$F26*$D26,$E26-SUM($G26:L26),$F26*$D26))</f>
        <v>0</v>
      </c>
      <c r="N26" s="28">
        <f>IF($E26&lt;=SUM($G26:M26),0,IF($E26-SUM($G26:M26)&lt;$F26*$D26,$E26-SUM($G26:M26),$F26*$D26))</f>
        <v>0</v>
      </c>
      <c r="O26" s="28">
        <f>IF($E26&lt;=SUM($G26:N26),0,IF($E26-SUM($G26:N26)&lt;$F26*$D26,$E26-SUM($G26:N26),$F26*$D26))</f>
        <v>0</v>
      </c>
      <c r="P26" s="28">
        <f>IF($E26&lt;=SUM($G26:O26),0,IF($E26-SUM($G26:O26)&lt;$F26*$D26,$E26-SUM($G26:O26),$F26*$D26))</f>
        <v>0</v>
      </c>
      <c r="Q26" s="74"/>
    </row>
    <row r="27" spans="1:17" ht="15.75" thickBot="1" x14ac:dyDescent="0.3">
      <c r="A27" s="324" t="s">
        <v>20</v>
      </c>
      <c r="B27" s="325"/>
      <c r="C27" s="326"/>
      <c r="D27" s="147">
        <f>SUM(D16:D26)</f>
        <v>0</v>
      </c>
      <c r="E27" s="147">
        <f>SUM(E16:E26)</f>
        <v>0</v>
      </c>
      <c r="F27" s="149"/>
      <c r="G27" s="147">
        <f t="shared" ref="G27:P27" si="4">SUM(G16:G26)</f>
        <v>0</v>
      </c>
      <c r="H27" s="147">
        <f t="shared" si="4"/>
        <v>0</v>
      </c>
      <c r="I27" s="147">
        <f t="shared" si="4"/>
        <v>0</v>
      </c>
      <c r="J27" s="147">
        <f t="shared" si="4"/>
        <v>0</v>
      </c>
      <c r="K27" s="147">
        <f t="shared" si="4"/>
        <v>0</v>
      </c>
      <c r="L27" s="147">
        <f t="shared" si="4"/>
        <v>0</v>
      </c>
      <c r="M27" s="147">
        <f t="shared" si="4"/>
        <v>0</v>
      </c>
      <c r="N27" s="147">
        <f t="shared" si="4"/>
        <v>0</v>
      </c>
      <c r="O27" s="147">
        <f t="shared" si="4"/>
        <v>0</v>
      </c>
      <c r="P27" s="147">
        <f t="shared" si="4"/>
        <v>0</v>
      </c>
      <c r="Q27" s="74"/>
    </row>
    <row r="28" spans="1:17" ht="45.75" customHeight="1" thickTop="1" x14ac:dyDescent="0.25">
      <c r="A28" s="336" t="s">
        <v>161</v>
      </c>
      <c r="B28" s="337"/>
      <c r="C28" s="338"/>
      <c r="D28" s="150"/>
      <c r="E28" s="151">
        <f>E13+E27</f>
        <v>0</v>
      </c>
      <c r="F28" s="152"/>
      <c r="G28" s="151">
        <f t="shared" ref="G28:P28" si="5">G13+G27</f>
        <v>0</v>
      </c>
      <c r="H28" s="151">
        <f t="shared" si="5"/>
        <v>0</v>
      </c>
      <c r="I28" s="151">
        <f t="shared" si="5"/>
        <v>0</v>
      </c>
      <c r="J28" s="151">
        <f t="shared" si="5"/>
        <v>0</v>
      </c>
      <c r="K28" s="151">
        <f t="shared" si="5"/>
        <v>0</v>
      </c>
      <c r="L28" s="151">
        <f t="shared" si="5"/>
        <v>0</v>
      </c>
      <c r="M28" s="151">
        <f t="shared" si="5"/>
        <v>0</v>
      </c>
      <c r="N28" s="151">
        <f t="shared" si="5"/>
        <v>0</v>
      </c>
      <c r="O28" s="151">
        <f t="shared" si="5"/>
        <v>0</v>
      </c>
      <c r="P28" s="151">
        <f t="shared" si="5"/>
        <v>0</v>
      </c>
      <c r="Q28" s="68"/>
    </row>
    <row r="29" spans="1:17" x14ac:dyDescent="0.25">
      <c r="A29" s="36"/>
      <c r="B29" s="36"/>
      <c r="C29" s="36"/>
      <c r="D29" s="36"/>
      <c r="E29" s="36"/>
      <c r="F29" s="36"/>
      <c r="G29" s="36"/>
      <c r="H29" s="36"/>
      <c r="I29" s="36"/>
      <c r="J29" s="36"/>
      <c r="K29" s="36"/>
      <c r="L29" s="36"/>
      <c r="M29" s="36"/>
      <c r="N29" s="36"/>
      <c r="O29" s="36"/>
      <c r="P29" s="36"/>
    </row>
    <row r="30" spans="1:17" ht="15.75" thickBot="1" x14ac:dyDescent="0.3">
      <c r="A30" s="36"/>
      <c r="B30" s="36"/>
      <c r="C30" s="36"/>
      <c r="D30" s="36"/>
      <c r="E30" s="36"/>
      <c r="F30" s="36"/>
      <c r="G30" s="36"/>
      <c r="H30" s="36"/>
      <c r="I30" s="36"/>
      <c r="J30" s="36"/>
      <c r="K30" s="36"/>
      <c r="L30" s="36"/>
      <c r="M30" s="36"/>
      <c r="N30" s="36"/>
      <c r="O30" s="36"/>
      <c r="P30" s="36"/>
    </row>
    <row r="31" spans="1:17" ht="15" customHeight="1" thickBot="1" x14ac:dyDescent="0.3">
      <c r="A31" s="314" t="s">
        <v>16</v>
      </c>
      <c r="B31" s="315"/>
      <c r="C31" s="315"/>
      <c r="D31" s="315"/>
      <c r="E31" s="315"/>
      <c r="F31" s="315"/>
      <c r="G31" s="315"/>
      <c r="H31" s="315"/>
      <c r="I31" s="315"/>
      <c r="J31" s="316"/>
      <c r="K31" s="36"/>
      <c r="L31" s="36"/>
      <c r="M31" s="36"/>
      <c r="N31" s="36"/>
      <c r="O31" s="36"/>
      <c r="P31" s="36"/>
    </row>
    <row r="32" spans="1:17" ht="15.75" thickBot="1" x14ac:dyDescent="0.3">
      <c r="A32" s="276" t="s">
        <v>294</v>
      </c>
      <c r="B32" s="277"/>
      <c r="C32" s="277"/>
      <c r="D32" s="277"/>
      <c r="E32" s="277"/>
      <c r="F32" s="277"/>
      <c r="G32" s="277"/>
      <c r="H32" s="277"/>
      <c r="I32" s="277"/>
      <c r="J32" s="278"/>
      <c r="K32" s="36"/>
      <c r="L32" s="36"/>
      <c r="M32" s="36"/>
      <c r="N32" s="36"/>
      <c r="O32" s="36"/>
      <c r="P32" s="36"/>
    </row>
    <row r="33" spans="1:16" ht="15.75" thickBot="1" x14ac:dyDescent="0.3">
      <c r="A33" s="276" t="s">
        <v>162</v>
      </c>
      <c r="B33" s="277"/>
      <c r="C33" s="277"/>
      <c r="D33" s="277"/>
      <c r="E33" s="277"/>
      <c r="F33" s="277"/>
      <c r="G33" s="277"/>
      <c r="H33" s="277"/>
      <c r="I33" s="277"/>
      <c r="J33" s="278"/>
      <c r="K33" s="36"/>
      <c r="L33" s="36"/>
      <c r="M33" s="36"/>
      <c r="N33" s="36"/>
      <c r="O33" s="36"/>
      <c r="P33" s="36"/>
    </row>
    <row r="34" spans="1:16" ht="15.75" thickBot="1" x14ac:dyDescent="0.3">
      <c r="A34" s="276" t="s">
        <v>220</v>
      </c>
      <c r="B34" s="277"/>
      <c r="C34" s="277"/>
      <c r="D34" s="277"/>
      <c r="E34" s="277"/>
      <c r="F34" s="277"/>
      <c r="G34" s="277"/>
      <c r="H34" s="277"/>
      <c r="I34" s="277"/>
      <c r="J34" s="278"/>
      <c r="K34" s="36"/>
      <c r="L34" s="36"/>
      <c r="M34" s="36"/>
      <c r="N34" s="36"/>
      <c r="O34" s="36"/>
      <c r="P34" s="36"/>
    </row>
    <row r="35" spans="1:16" x14ac:dyDescent="0.25">
      <c r="A35" s="36"/>
      <c r="B35" s="36"/>
      <c r="C35" s="36"/>
      <c r="D35" s="36"/>
      <c r="E35" s="36"/>
      <c r="F35" s="36"/>
      <c r="G35" s="36"/>
      <c r="H35" s="36"/>
      <c r="I35" s="36"/>
      <c r="J35" s="113"/>
      <c r="K35" s="36"/>
      <c r="L35" s="36"/>
      <c r="M35" s="36"/>
      <c r="N35" s="36"/>
      <c r="O35" s="36"/>
      <c r="P35" s="36"/>
    </row>
    <row r="36" spans="1:16" x14ac:dyDescent="0.25">
      <c r="A36" s="36"/>
      <c r="B36" s="36"/>
      <c r="C36" s="36"/>
      <c r="D36" s="36"/>
      <c r="E36" s="36"/>
      <c r="F36" s="36"/>
      <c r="G36" s="113"/>
      <c r="H36" s="36"/>
      <c r="I36" s="36"/>
      <c r="J36" s="113"/>
      <c r="K36" s="36"/>
      <c r="L36" s="36"/>
      <c r="M36" s="36"/>
      <c r="N36" s="36"/>
      <c r="O36" s="36"/>
      <c r="P36" s="36"/>
    </row>
    <row r="38" spans="1:16" x14ac:dyDescent="0.25">
      <c r="E38" s="115"/>
    </row>
    <row r="39" spans="1:16" x14ac:dyDescent="0.25">
      <c r="E39" s="115"/>
    </row>
    <row r="40" spans="1:16" x14ac:dyDescent="0.25">
      <c r="E40" s="115"/>
      <c r="I40" s="115"/>
    </row>
    <row r="41" spans="1:16" x14ac:dyDescent="0.25">
      <c r="E41" s="115"/>
      <c r="I41" s="115"/>
    </row>
    <row r="42" spans="1:16" x14ac:dyDescent="0.25">
      <c r="E42" s="115"/>
      <c r="I42" s="115"/>
    </row>
    <row r="43" spans="1:16" x14ac:dyDescent="0.25">
      <c r="E43" s="115"/>
    </row>
    <row r="44" spans="1:16" x14ac:dyDescent="0.25">
      <c r="E44" s="115"/>
    </row>
    <row r="45" spans="1:16" x14ac:dyDescent="0.25">
      <c r="E45" s="115"/>
    </row>
  </sheetData>
  <mergeCells count="29">
    <mergeCell ref="A34:J34"/>
    <mergeCell ref="A28:C28"/>
    <mergeCell ref="A31:J31"/>
    <mergeCell ref="A32:J32"/>
    <mergeCell ref="A33:J33"/>
    <mergeCell ref="A27:C27"/>
    <mergeCell ref="A19:C19"/>
    <mergeCell ref="A11:D11"/>
    <mergeCell ref="A16:C16"/>
    <mergeCell ref="A26:C26"/>
    <mergeCell ref="A18:C18"/>
    <mergeCell ref="A15:C15"/>
    <mergeCell ref="A17:C17"/>
    <mergeCell ref="A20:C20"/>
    <mergeCell ref="A21:C21"/>
    <mergeCell ref="A24:C24"/>
    <mergeCell ref="A25:C25"/>
    <mergeCell ref="A22:C22"/>
    <mergeCell ref="A23:C23"/>
    <mergeCell ref="A3:C3"/>
    <mergeCell ref="A5:P5"/>
    <mergeCell ref="A13:D13"/>
    <mergeCell ref="A14:P14"/>
    <mergeCell ref="A6:D6"/>
    <mergeCell ref="A8:D8"/>
    <mergeCell ref="A10:D10"/>
    <mergeCell ref="A12:D12"/>
    <mergeCell ref="A7:D7"/>
    <mergeCell ref="A9:D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4"/>
  <sheetViews>
    <sheetView topLeftCell="A18" zoomScale="130" zoomScaleNormal="130" workbookViewId="0">
      <selection activeCell="A42" sqref="A42:H42"/>
    </sheetView>
  </sheetViews>
  <sheetFormatPr defaultRowHeight="15" x14ac:dyDescent="0.25"/>
  <cols>
    <col min="1" max="1" width="40.140625" style="49" customWidth="1"/>
    <col min="2" max="2" width="18.5703125" style="49" customWidth="1"/>
    <col min="3" max="3" width="18.7109375" style="49" customWidth="1"/>
    <col min="4" max="4" width="22" style="49" customWidth="1"/>
    <col min="5" max="5" width="9.140625" style="49"/>
    <col min="6" max="6" width="12.7109375" style="49" bestFit="1" customWidth="1"/>
    <col min="7" max="8" width="14.42578125" style="49" bestFit="1" customWidth="1"/>
    <col min="9" max="16384" width="9.140625" style="49"/>
  </cols>
  <sheetData>
    <row r="1" spans="1:8" x14ac:dyDescent="0.25">
      <c r="A1" s="44" t="s">
        <v>60</v>
      </c>
      <c r="B1" s="50"/>
      <c r="C1" s="50"/>
      <c r="D1" s="50"/>
      <c r="E1" s="36"/>
      <c r="F1" s="36"/>
      <c r="G1" s="36"/>
      <c r="H1" s="36"/>
    </row>
    <row r="2" spans="1:8" ht="15.75" thickBot="1" x14ac:dyDescent="0.3">
      <c r="A2" s="50"/>
      <c r="B2" s="50">
        <v>2020</v>
      </c>
      <c r="C2" s="50">
        <v>2021</v>
      </c>
      <c r="D2" s="50"/>
      <c r="E2" s="36"/>
      <c r="F2" s="36"/>
      <c r="G2" s="36"/>
      <c r="H2" s="36"/>
    </row>
    <row r="3" spans="1:8" ht="15.75" thickBot="1" x14ac:dyDescent="0.3">
      <c r="A3" s="274" t="s">
        <v>25</v>
      </c>
      <c r="B3" s="329" t="s">
        <v>61</v>
      </c>
      <c r="C3" s="339"/>
      <c r="D3" s="340" t="s">
        <v>20</v>
      </c>
      <c r="E3" s="36"/>
      <c r="F3" s="36"/>
      <c r="G3" s="36"/>
      <c r="H3" s="36"/>
    </row>
    <row r="4" spans="1:8" ht="15.75" thickBot="1" x14ac:dyDescent="0.3">
      <c r="A4" s="320"/>
      <c r="B4" s="19">
        <v>1</v>
      </c>
      <c r="C4" s="19">
        <v>2</v>
      </c>
      <c r="D4" s="341"/>
      <c r="E4" s="36"/>
      <c r="F4" s="36"/>
      <c r="G4" s="45"/>
      <c r="H4" s="36"/>
    </row>
    <row r="5" spans="1:8" ht="31.5" customHeight="1" thickBot="1" x14ac:dyDescent="0.3">
      <c r="A5" s="342" t="s">
        <v>62</v>
      </c>
      <c r="B5" s="343"/>
      <c r="C5" s="343"/>
      <c r="D5" s="344"/>
      <c r="E5" s="36"/>
      <c r="F5" s="36"/>
      <c r="G5" s="36"/>
      <c r="H5" s="36"/>
    </row>
    <row r="6" spans="1:8" ht="15.75" thickBot="1" x14ac:dyDescent="0.3">
      <c r="A6" s="156" t="s">
        <v>63</v>
      </c>
      <c r="B6" s="157">
        <f>SUM(B7:B12)</f>
        <v>0</v>
      </c>
      <c r="C6" s="157">
        <f>SUM(C7:C12)</f>
        <v>0</v>
      </c>
      <c r="D6" s="157">
        <f>B6+C6</f>
        <v>0</v>
      </c>
      <c r="E6" s="36"/>
      <c r="F6" s="36"/>
      <c r="G6" s="36"/>
      <c r="H6" s="36"/>
    </row>
    <row r="7" spans="1:8" x14ac:dyDescent="0.25">
      <c r="A7" s="95">
        <f>A18</f>
        <v>0</v>
      </c>
      <c r="B7" s="94">
        <f>B18*1.2</f>
        <v>0</v>
      </c>
      <c r="C7" s="94"/>
      <c r="D7" s="96">
        <f t="shared" ref="D7:D12" si="0">B7+C7</f>
        <v>0</v>
      </c>
      <c r="E7" s="36"/>
      <c r="F7" s="97"/>
      <c r="G7" s="36"/>
      <c r="H7" s="36"/>
    </row>
    <row r="8" spans="1:8" x14ac:dyDescent="0.25">
      <c r="A8" s="95">
        <f t="shared" ref="A8:A9" si="1">A19</f>
        <v>0</v>
      </c>
      <c r="B8" s="94">
        <f t="shared" ref="B8:B9" si="2">B19*1.2</f>
        <v>0</v>
      </c>
      <c r="C8" s="96"/>
      <c r="D8" s="96">
        <f t="shared" si="0"/>
        <v>0</v>
      </c>
      <c r="E8" s="36"/>
      <c r="F8" s="97"/>
      <c r="G8" s="36"/>
      <c r="H8" s="36"/>
    </row>
    <row r="9" spans="1:8" x14ac:dyDescent="0.25">
      <c r="A9" s="95">
        <f t="shared" si="1"/>
        <v>0</v>
      </c>
      <c r="B9" s="94">
        <f t="shared" si="2"/>
        <v>0</v>
      </c>
      <c r="C9" s="96"/>
      <c r="D9" s="96">
        <f t="shared" si="0"/>
        <v>0</v>
      </c>
      <c r="E9" s="36"/>
      <c r="F9" s="36"/>
      <c r="G9" s="36"/>
      <c r="H9" s="36"/>
    </row>
    <row r="10" spans="1:8" x14ac:dyDescent="0.25">
      <c r="A10" s="95" t="s">
        <v>1</v>
      </c>
      <c r="B10" s="96"/>
      <c r="C10" s="96"/>
      <c r="D10" s="96">
        <f t="shared" si="0"/>
        <v>0</v>
      </c>
      <c r="E10" s="36"/>
      <c r="F10" s="36"/>
      <c r="G10" s="36"/>
      <c r="H10" s="36"/>
    </row>
    <row r="11" spans="1:8" x14ac:dyDescent="0.25">
      <c r="A11" s="95" t="s">
        <v>2</v>
      </c>
      <c r="B11" s="96"/>
      <c r="C11" s="94"/>
      <c r="D11" s="96">
        <f t="shared" si="0"/>
        <v>0</v>
      </c>
      <c r="E11" s="36"/>
      <c r="F11" s="36"/>
      <c r="G11" s="36"/>
      <c r="H11" s="36"/>
    </row>
    <row r="12" spans="1:8" x14ac:dyDescent="0.25">
      <c r="A12" s="95" t="s">
        <v>3</v>
      </c>
      <c r="B12" s="96"/>
      <c r="C12" s="96"/>
      <c r="D12" s="96">
        <f t="shared" si="0"/>
        <v>0</v>
      </c>
      <c r="E12" s="36"/>
      <c r="F12" s="36"/>
      <c r="G12" s="36"/>
      <c r="H12" s="36"/>
    </row>
    <row r="13" spans="1:8" ht="15.75" thickBot="1" x14ac:dyDescent="0.3">
      <c r="A13" s="145" t="s">
        <v>64</v>
      </c>
      <c r="B13" s="157">
        <f>SUM(B14:B14)</f>
        <v>0</v>
      </c>
      <c r="C13" s="157">
        <f>SUM(C14:C14)</f>
        <v>0</v>
      </c>
      <c r="D13" s="157">
        <f>B13+C13</f>
        <v>0</v>
      </c>
      <c r="E13" s="36"/>
      <c r="F13" s="36"/>
      <c r="G13" s="36"/>
      <c r="H13" s="36"/>
    </row>
    <row r="14" spans="1:8" x14ac:dyDescent="0.25">
      <c r="A14" s="95" t="s">
        <v>0</v>
      </c>
      <c r="B14" s="94"/>
      <c r="C14" s="94"/>
      <c r="D14" s="96">
        <f>B14+C14</f>
        <v>0</v>
      </c>
      <c r="E14" s="36"/>
      <c r="F14" s="36"/>
      <c r="G14" s="72"/>
      <c r="H14" s="36"/>
    </row>
    <row r="15" spans="1:8" ht="45" customHeight="1" thickBot="1" x14ac:dyDescent="0.3">
      <c r="A15" s="153" t="s">
        <v>65</v>
      </c>
      <c r="B15" s="154">
        <f>B6+B13</f>
        <v>0</v>
      </c>
      <c r="C15" s="154">
        <f>C6+C13</f>
        <v>0</v>
      </c>
      <c r="D15" s="154">
        <f>D6+D13</f>
        <v>0</v>
      </c>
      <c r="E15" s="97"/>
      <c r="F15" s="97"/>
      <c r="G15" s="97"/>
      <c r="H15" s="36"/>
    </row>
    <row r="16" spans="1:8" ht="18" customHeight="1" thickBot="1" x14ac:dyDescent="0.3">
      <c r="A16" s="42"/>
      <c r="B16" s="155"/>
      <c r="C16" s="155"/>
      <c r="D16" s="155"/>
      <c r="E16" s="97"/>
      <c r="F16" s="97"/>
      <c r="G16" s="97"/>
      <c r="H16" s="36"/>
    </row>
    <row r="17" spans="1:8" ht="45" customHeight="1" thickBot="1" x14ac:dyDescent="0.3">
      <c r="A17" s="345" t="s">
        <v>280</v>
      </c>
      <c r="B17" s="346"/>
      <c r="C17" s="346"/>
      <c r="D17" s="347"/>
      <c r="E17" s="36"/>
      <c r="F17" s="36"/>
      <c r="G17" s="36"/>
      <c r="H17" s="36"/>
    </row>
    <row r="18" spans="1:8" x14ac:dyDescent="0.25">
      <c r="A18" s="95"/>
      <c r="B18" s="28"/>
      <c r="C18" s="46"/>
      <c r="D18" s="28">
        <f>B18+C18</f>
        <v>0</v>
      </c>
      <c r="E18" s="36"/>
      <c r="F18" s="36"/>
      <c r="G18" s="36"/>
      <c r="H18" s="36"/>
    </row>
    <row r="19" spans="1:8" x14ac:dyDescent="0.25">
      <c r="A19" s="95"/>
      <c r="B19" s="28"/>
      <c r="C19" s="28"/>
      <c r="D19" s="28">
        <f t="shared" ref="D19:D27" si="3">B19+C19</f>
        <v>0</v>
      </c>
      <c r="E19" s="36"/>
      <c r="F19" s="36"/>
      <c r="G19" s="36"/>
      <c r="H19" s="36"/>
    </row>
    <row r="20" spans="1:8" x14ac:dyDescent="0.25">
      <c r="A20" s="95"/>
      <c r="B20" s="28"/>
      <c r="C20" s="28"/>
      <c r="D20" s="28">
        <f t="shared" si="3"/>
        <v>0</v>
      </c>
      <c r="E20" s="36"/>
      <c r="F20" s="36"/>
      <c r="G20" s="36"/>
      <c r="H20" s="36"/>
    </row>
    <row r="21" spans="1:8" x14ac:dyDescent="0.25">
      <c r="A21" s="95" t="s">
        <v>1</v>
      </c>
      <c r="B21" s="46"/>
      <c r="C21" s="46"/>
      <c r="D21" s="28">
        <f t="shared" si="3"/>
        <v>0</v>
      </c>
      <c r="E21" s="36"/>
      <c r="F21" s="36"/>
      <c r="G21" s="36"/>
      <c r="H21" s="36"/>
    </row>
    <row r="22" spans="1:8" x14ac:dyDescent="0.25">
      <c r="A22" s="95" t="s">
        <v>2</v>
      </c>
      <c r="B22" s="46"/>
      <c r="C22" s="46"/>
      <c r="D22" s="28">
        <f t="shared" si="3"/>
        <v>0</v>
      </c>
      <c r="E22" s="36"/>
      <c r="F22" s="36"/>
      <c r="G22" s="36"/>
      <c r="H22" s="36"/>
    </row>
    <row r="23" spans="1:8" x14ac:dyDescent="0.25">
      <c r="A23" s="95" t="s">
        <v>3</v>
      </c>
      <c r="B23" s="28"/>
      <c r="C23" s="28"/>
      <c r="D23" s="28">
        <f t="shared" si="3"/>
        <v>0</v>
      </c>
      <c r="E23" s="36"/>
      <c r="F23" s="36"/>
      <c r="G23" s="36"/>
      <c r="H23" s="36"/>
    </row>
    <row r="24" spans="1:8" x14ac:dyDescent="0.25">
      <c r="A24" s="95" t="s">
        <v>4</v>
      </c>
      <c r="B24" s="46"/>
      <c r="C24" s="46"/>
      <c r="D24" s="28">
        <f t="shared" si="3"/>
        <v>0</v>
      </c>
      <c r="E24" s="36"/>
      <c r="F24" s="36"/>
      <c r="G24" s="36"/>
      <c r="H24" s="36"/>
    </row>
    <row r="25" spans="1:8" x14ac:dyDescent="0.25">
      <c r="A25" s="95" t="s">
        <v>5</v>
      </c>
      <c r="B25" s="46"/>
      <c r="C25" s="46"/>
      <c r="D25" s="28">
        <f t="shared" si="3"/>
        <v>0</v>
      </c>
      <c r="E25" s="36"/>
      <c r="F25" s="36"/>
      <c r="G25" s="36"/>
      <c r="H25" s="36"/>
    </row>
    <row r="26" spans="1:8" x14ac:dyDescent="0.25">
      <c r="A26" s="95" t="s">
        <v>6</v>
      </c>
      <c r="B26" s="28"/>
      <c r="C26" s="28"/>
      <c r="D26" s="28">
        <f t="shared" si="3"/>
        <v>0</v>
      </c>
      <c r="E26" s="36"/>
      <c r="G26" s="36"/>
      <c r="H26" s="36"/>
    </row>
    <row r="27" spans="1:8" x14ac:dyDescent="0.25">
      <c r="A27" s="95" t="s">
        <v>7</v>
      </c>
      <c r="B27" s="28"/>
      <c r="C27" s="28"/>
      <c r="D27" s="28">
        <f t="shared" si="3"/>
        <v>0</v>
      </c>
      <c r="E27" s="36"/>
      <c r="F27" s="36"/>
      <c r="G27" s="36"/>
      <c r="H27" s="36"/>
    </row>
    <row r="28" spans="1:8" ht="15.75" thickBot="1" x14ac:dyDescent="0.3">
      <c r="A28" s="23" t="s">
        <v>191</v>
      </c>
      <c r="B28" s="144">
        <f>SUM(B18:B27)</f>
        <v>0</v>
      </c>
      <c r="C28" s="144">
        <f>SUM(C18:C27)</f>
        <v>0</v>
      </c>
      <c r="D28" s="144">
        <f>B28+C28</f>
        <v>0</v>
      </c>
      <c r="E28" s="36"/>
      <c r="F28" s="98"/>
      <c r="G28" s="36"/>
      <c r="H28" s="36"/>
    </row>
    <row r="29" spans="1:8" x14ac:dyDescent="0.25">
      <c r="A29" s="50"/>
      <c r="B29" s="36"/>
      <c r="C29" s="36"/>
      <c r="D29" s="36"/>
      <c r="E29" s="36"/>
      <c r="F29" s="36"/>
      <c r="G29" s="36"/>
      <c r="H29" s="36"/>
    </row>
    <row r="30" spans="1:8" ht="15.75" thickBot="1" x14ac:dyDescent="0.3">
      <c r="A30" s="105"/>
      <c r="B30" s="99"/>
      <c r="C30" s="99"/>
      <c r="D30" s="99"/>
      <c r="E30" s="36"/>
      <c r="F30" s="100"/>
      <c r="G30" s="45"/>
      <c r="H30" s="36"/>
    </row>
    <row r="31" spans="1:8" ht="16.5" thickTop="1" thickBot="1" x14ac:dyDescent="0.3">
      <c r="A31" s="24" t="s">
        <v>66</v>
      </c>
      <c r="B31" s="101"/>
      <c r="C31" s="99"/>
      <c r="D31" s="99"/>
      <c r="E31" s="36"/>
      <c r="F31" s="36"/>
      <c r="G31" s="36"/>
      <c r="H31" s="36"/>
    </row>
    <row r="32" spans="1:8" ht="16.5" thickTop="1" thickBot="1" x14ac:dyDescent="0.3">
      <c r="A32" s="25" t="s">
        <v>221</v>
      </c>
      <c r="B32" s="101"/>
      <c r="C32" s="99"/>
      <c r="D32" s="99"/>
      <c r="E32" s="36"/>
      <c r="F32" s="36"/>
      <c r="G32" s="36"/>
      <c r="H32" s="36"/>
    </row>
    <row r="33" spans="1:8" ht="16.5" thickTop="1" thickBot="1" x14ac:dyDescent="0.3">
      <c r="A33" s="25" t="s">
        <v>187</v>
      </c>
      <c r="B33" s="101"/>
      <c r="C33" s="99"/>
      <c r="D33" s="99"/>
      <c r="E33" s="36"/>
      <c r="F33" s="36"/>
      <c r="G33" s="36"/>
      <c r="H33" s="36"/>
    </row>
    <row r="34" spans="1:8" ht="16.5" thickTop="1" thickBot="1" x14ac:dyDescent="0.3">
      <c r="A34" s="25" t="s">
        <v>192</v>
      </c>
      <c r="B34" s="102">
        <f>D28*D34</f>
        <v>0</v>
      </c>
      <c r="C34" s="103" t="s">
        <v>291</v>
      </c>
      <c r="D34" s="104">
        <v>0.5</v>
      </c>
      <c r="E34" s="36"/>
      <c r="F34" s="36"/>
      <c r="G34" s="36"/>
      <c r="H34" s="36"/>
    </row>
    <row r="35" spans="1:8" x14ac:dyDescent="0.25">
      <c r="A35" s="36"/>
      <c r="B35" s="36"/>
      <c r="C35" s="36"/>
      <c r="D35" s="36"/>
      <c r="E35" s="36"/>
      <c r="F35" s="36"/>
      <c r="G35" s="36"/>
      <c r="H35" s="36"/>
    </row>
    <row r="36" spans="1:8" ht="15.75" thickBot="1" x14ac:dyDescent="0.3">
      <c r="A36" s="36"/>
      <c r="B36" s="36"/>
      <c r="C36" s="36"/>
      <c r="D36" s="36"/>
      <c r="E36" s="36"/>
      <c r="F36" s="36"/>
      <c r="G36" s="36"/>
      <c r="H36" s="36"/>
    </row>
    <row r="37" spans="1:8" ht="15.75" thickBot="1" x14ac:dyDescent="0.3">
      <c r="A37" s="266" t="s">
        <v>67</v>
      </c>
      <c r="B37" s="267"/>
      <c r="C37" s="267"/>
      <c r="D37" s="267"/>
      <c r="E37" s="267"/>
      <c r="F37" s="267"/>
      <c r="G37" s="267"/>
      <c r="H37" s="285"/>
    </row>
    <row r="38" spans="1:8" ht="31.5" customHeight="1" thickBot="1" x14ac:dyDescent="0.3">
      <c r="A38" s="263"/>
      <c r="B38" s="264"/>
      <c r="C38" s="264"/>
      <c r="D38" s="264"/>
      <c r="E38" s="264"/>
      <c r="F38" s="264"/>
      <c r="G38" s="264"/>
      <c r="H38" s="295"/>
    </row>
    <row r="39" spans="1:8" ht="15" customHeight="1" thickBot="1" x14ac:dyDescent="0.3">
      <c r="A39" s="263" t="s">
        <v>68</v>
      </c>
      <c r="B39" s="264"/>
      <c r="C39" s="264"/>
      <c r="D39" s="264"/>
      <c r="E39" s="264"/>
      <c r="F39" s="264"/>
      <c r="G39" s="264"/>
      <c r="H39" s="295"/>
    </row>
    <row r="40" spans="1:8" ht="15" customHeight="1" thickBot="1" x14ac:dyDescent="0.3">
      <c r="A40" s="263" t="s">
        <v>69</v>
      </c>
      <c r="B40" s="264"/>
      <c r="C40" s="264"/>
      <c r="D40" s="264"/>
      <c r="E40" s="264"/>
      <c r="F40" s="264"/>
      <c r="G40" s="264"/>
      <c r="H40" s="295"/>
    </row>
    <row r="41" spans="1:8" ht="15" customHeight="1" thickBot="1" x14ac:dyDescent="0.3">
      <c r="A41" s="263" t="s">
        <v>70</v>
      </c>
      <c r="B41" s="264"/>
      <c r="C41" s="264"/>
      <c r="D41" s="264"/>
      <c r="E41" s="264"/>
      <c r="F41" s="264"/>
      <c r="G41" s="264"/>
      <c r="H41" s="295"/>
    </row>
    <row r="42" spans="1:8" ht="29.25" customHeight="1" thickBot="1" x14ac:dyDescent="0.3">
      <c r="A42" s="263" t="s">
        <v>193</v>
      </c>
      <c r="B42" s="264"/>
      <c r="C42" s="264"/>
      <c r="D42" s="264"/>
      <c r="E42" s="264"/>
      <c r="F42" s="264"/>
      <c r="G42" s="264"/>
      <c r="H42" s="295"/>
    </row>
    <row r="43" spans="1:8" ht="15.75" thickBot="1" x14ac:dyDescent="0.3">
      <c r="A43" s="276" t="s">
        <v>194</v>
      </c>
      <c r="B43" s="277"/>
      <c r="C43" s="277"/>
      <c r="D43" s="277"/>
      <c r="E43" s="277"/>
      <c r="F43" s="277"/>
      <c r="G43" s="277"/>
      <c r="H43" s="278"/>
    </row>
    <row r="44" spans="1:8" ht="15.75" thickBot="1" x14ac:dyDescent="0.3">
      <c r="A44" s="276" t="s">
        <v>253</v>
      </c>
      <c r="B44" s="277"/>
      <c r="C44" s="277"/>
      <c r="D44" s="277"/>
      <c r="E44" s="277"/>
      <c r="F44" s="277"/>
      <c r="G44" s="277"/>
      <c r="H44" s="278"/>
    </row>
  </sheetData>
  <mergeCells count="13">
    <mergeCell ref="A44:H44"/>
    <mergeCell ref="A38:H38"/>
    <mergeCell ref="A39:H39"/>
    <mergeCell ref="A41:H41"/>
    <mergeCell ref="A42:H42"/>
    <mergeCell ref="A43:H43"/>
    <mergeCell ref="A40:H40"/>
    <mergeCell ref="A37:H37"/>
    <mergeCell ref="B3:C3"/>
    <mergeCell ref="D3:D4"/>
    <mergeCell ref="A5:D5"/>
    <mergeCell ref="A17:D17"/>
    <mergeCell ref="A3:A4"/>
  </mergeCells>
  <pageMargins left="0.7" right="0.7" top="0.75" bottom="0.75" header="0.3" footer="0.3"/>
  <pageSetup paperSize="9" orientation="portrait"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3"/>
  <sheetViews>
    <sheetView topLeftCell="A20" zoomScale="124" zoomScaleNormal="124" workbookViewId="0">
      <selection activeCell="A40" sqref="A40:K40"/>
    </sheetView>
  </sheetViews>
  <sheetFormatPr defaultRowHeight="15" x14ac:dyDescent="0.25"/>
  <cols>
    <col min="1" max="1" width="19.28515625" style="49" customWidth="1"/>
    <col min="2" max="2" width="16" style="49" customWidth="1"/>
    <col min="3" max="3" width="16.28515625" style="49" bestFit="1" customWidth="1"/>
    <col min="4" max="4" width="14.28515625" style="49" bestFit="1" customWidth="1"/>
    <col min="5" max="12" width="12.7109375" style="49" customWidth="1"/>
    <col min="13" max="16384" width="9.140625" style="49"/>
  </cols>
  <sheetData>
    <row r="1" spans="1:10" x14ac:dyDescent="0.25">
      <c r="A1" s="297" t="s">
        <v>163</v>
      </c>
      <c r="B1" s="297"/>
      <c r="C1" s="45"/>
      <c r="D1" s="36"/>
      <c r="E1" s="36"/>
      <c r="F1" s="36"/>
      <c r="G1" s="36"/>
      <c r="H1" s="36"/>
      <c r="I1" s="36"/>
    </row>
    <row r="2" spans="1:10" ht="15.75" thickBot="1" x14ac:dyDescent="0.3">
      <c r="A2" s="36"/>
      <c r="B2" s="36"/>
      <c r="C2" s="36"/>
      <c r="D2" s="36"/>
      <c r="E2" s="36"/>
      <c r="F2" s="36"/>
      <c r="G2" s="36"/>
      <c r="H2" s="36"/>
      <c r="I2" s="36"/>
    </row>
    <row r="3" spans="1:10" ht="15.75" thickBot="1" x14ac:dyDescent="0.3">
      <c r="A3" s="329" t="s">
        <v>71</v>
      </c>
      <c r="B3" s="330"/>
      <c r="C3" s="331"/>
      <c r="D3" s="34" t="s">
        <v>254</v>
      </c>
      <c r="F3" s="329" t="s">
        <v>72</v>
      </c>
      <c r="G3" s="362"/>
      <c r="H3" s="362"/>
      <c r="I3" s="363"/>
      <c r="J3" s="34" t="s">
        <v>254</v>
      </c>
    </row>
    <row r="4" spans="1:10" ht="15.75" thickBot="1" x14ac:dyDescent="0.3">
      <c r="A4" s="351" t="s">
        <v>73</v>
      </c>
      <c r="B4" s="352"/>
      <c r="C4" s="353"/>
      <c r="D4" s="46">
        <f>SUM(D5:D8)</f>
        <v>0</v>
      </c>
      <c r="F4" s="351" t="s">
        <v>74</v>
      </c>
      <c r="G4" s="370"/>
      <c r="H4" s="370"/>
      <c r="I4" s="371"/>
      <c r="J4" s="46">
        <f>SUM(J5:J8)</f>
        <v>0</v>
      </c>
    </row>
    <row r="5" spans="1:10" ht="15.75" thickBot="1" x14ac:dyDescent="0.3">
      <c r="A5" s="332">
        <f>'8.4. Strukt. i dinamika ulaganj'!A7</f>
        <v>0</v>
      </c>
      <c r="B5" s="333"/>
      <c r="C5" s="334"/>
      <c r="D5" s="28">
        <f>'8.4. Strukt. i dinamika ulaganj'!D7</f>
        <v>0</v>
      </c>
      <c r="F5" s="364"/>
      <c r="G5" s="365"/>
      <c r="H5" s="365"/>
      <c r="I5" s="366"/>
      <c r="J5" s="28"/>
    </row>
    <row r="6" spans="1:10" ht="15.75" thickBot="1" x14ac:dyDescent="0.3">
      <c r="A6" s="332">
        <f>'8.4. Strukt. i dinamika ulaganj'!A8</f>
        <v>0</v>
      </c>
      <c r="B6" s="333"/>
      <c r="C6" s="334"/>
      <c r="D6" s="28">
        <f>'8.4. Strukt. i dinamika ulaganj'!D8</f>
        <v>0</v>
      </c>
      <c r="F6" s="364"/>
      <c r="G6" s="365"/>
      <c r="H6" s="365"/>
      <c r="I6" s="366"/>
      <c r="J6" s="28"/>
    </row>
    <row r="7" spans="1:10" ht="15.75" thickBot="1" x14ac:dyDescent="0.3">
      <c r="A7" s="332">
        <f>'8.4. Strukt. i dinamika ulaganj'!A9</f>
        <v>0</v>
      </c>
      <c r="B7" s="333"/>
      <c r="C7" s="334"/>
      <c r="D7" s="28">
        <f>'8.4. Strukt. i dinamika ulaganj'!D9</f>
        <v>0</v>
      </c>
      <c r="F7" s="364"/>
      <c r="G7" s="365"/>
      <c r="H7" s="365"/>
      <c r="I7" s="366"/>
      <c r="J7" s="28"/>
    </row>
    <row r="8" spans="1:10" ht="15.75" thickBot="1" x14ac:dyDescent="0.3">
      <c r="A8" s="332" t="str">
        <f>'8.4. Strukt. i dinamika ulaganj'!A10</f>
        <v>4.</v>
      </c>
      <c r="B8" s="333"/>
      <c r="C8" s="334"/>
      <c r="D8" s="28">
        <f>'8.4. Strukt. i dinamika ulaganj'!D10</f>
        <v>0</v>
      </c>
      <c r="F8" s="364"/>
      <c r="G8" s="365"/>
      <c r="H8" s="365"/>
      <c r="I8" s="366"/>
      <c r="J8" s="28"/>
    </row>
    <row r="9" spans="1:10" ht="15.75" thickBot="1" x14ac:dyDescent="0.3">
      <c r="A9" s="351" t="s">
        <v>75</v>
      </c>
      <c r="B9" s="352"/>
      <c r="C9" s="353"/>
      <c r="D9" s="61">
        <v>0</v>
      </c>
      <c r="F9" s="43" t="s">
        <v>76</v>
      </c>
      <c r="G9" s="81"/>
      <c r="H9" s="81"/>
      <c r="I9" s="82"/>
      <c r="J9" s="46">
        <f>SUM(J10)</f>
        <v>0</v>
      </c>
    </row>
    <row r="10" spans="1:10" ht="15.75" thickBot="1" x14ac:dyDescent="0.3">
      <c r="A10" s="348" t="s">
        <v>64</v>
      </c>
      <c r="B10" s="349"/>
      <c r="C10" s="350"/>
      <c r="D10" s="28">
        <f>'8.4. Strukt. i dinamika ulaganj'!D13</f>
        <v>0</v>
      </c>
      <c r="F10" s="367" t="s">
        <v>8</v>
      </c>
      <c r="G10" s="368"/>
      <c r="H10" s="368"/>
      <c r="I10" s="369"/>
      <c r="J10" s="28"/>
    </row>
    <row r="11" spans="1:10" ht="15.75" thickBot="1" x14ac:dyDescent="0.3">
      <c r="A11" s="359" t="s">
        <v>77</v>
      </c>
      <c r="B11" s="360"/>
      <c r="C11" s="361"/>
      <c r="D11" s="144">
        <f>D4+D9</f>
        <v>0</v>
      </c>
      <c r="F11" s="24" t="s">
        <v>77</v>
      </c>
      <c r="G11" s="158"/>
      <c r="H11" s="158"/>
      <c r="I11" s="159"/>
      <c r="J11" s="144">
        <f>J4+J9</f>
        <v>0</v>
      </c>
    </row>
    <row r="12" spans="1:10" ht="15.75" thickBot="1" x14ac:dyDescent="0.3"/>
    <row r="13" spans="1:10" ht="15.75" thickBot="1" x14ac:dyDescent="0.3">
      <c r="A13" s="266" t="s">
        <v>67</v>
      </c>
      <c r="B13" s="267"/>
      <c r="C13" s="267"/>
      <c r="D13" s="267"/>
      <c r="E13" s="267"/>
      <c r="F13" s="267"/>
      <c r="G13" s="267"/>
      <c r="H13" s="267"/>
      <c r="I13" s="267"/>
      <c r="J13" s="285"/>
    </row>
    <row r="14" spans="1:10" ht="20.25" customHeight="1" thickBot="1" x14ac:dyDescent="0.3">
      <c r="A14" s="263" t="s">
        <v>78</v>
      </c>
      <c r="B14" s="264"/>
      <c r="C14" s="264"/>
      <c r="D14" s="264"/>
      <c r="E14" s="264"/>
      <c r="F14" s="264"/>
      <c r="G14" s="264"/>
      <c r="H14" s="264"/>
      <c r="I14" s="264"/>
      <c r="J14" s="295"/>
    </row>
    <row r="15" spans="1:10" ht="14.45" customHeight="1" thickBot="1" x14ac:dyDescent="0.3">
      <c r="A15" s="263" t="s">
        <v>79</v>
      </c>
      <c r="B15" s="264"/>
      <c r="C15" s="264"/>
      <c r="D15" s="264"/>
      <c r="E15" s="264"/>
      <c r="F15" s="264"/>
      <c r="G15" s="264"/>
      <c r="H15" s="264"/>
      <c r="I15" s="264"/>
      <c r="J15" s="295"/>
    </row>
    <row r="18" spans="1:12" x14ac:dyDescent="0.25">
      <c r="A18" s="262" t="s">
        <v>80</v>
      </c>
      <c r="B18" s="262"/>
      <c r="C18" s="44"/>
    </row>
    <row r="20" spans="1:12" x14ac:dyDescent="0.25">
      <c r="A20" s="160"/>
      <c r="B20" s="160"/>
      <c r="C20" s="291" t="s">
        <v>259</v>
      </c>
      <c r="D20" s="298"/>
      <c r="E20" s="298"/>
      <c r="F20" s="298"/>
      <c r="G20" s="298"/>
      <c r="H20" s="298"/>
      <c r="I20" s="298"/>
      <c r="J20" s="298"/>
      <c r="K20" s="298"/>
      <c r="L20" s="292"/>
    </row>
    <row r="21" spans="1:12" ht="15.75" thickBot="1" x14ac:dyDescent="0.3">
      <c r="A21" s="160"/>
      <c r="B21" s="160"/>
      <c r="C21" s="14">
        <f>'8.3. Obračun amortizacije'!G6</f>
        <v>2019</v>
      </c>
      <c r="D21" s="14">
        <f>'8.3. Obračun amortizacije'!H6</f>
        <v>2020</v>
      </c>
      <c r="E21" s="14">
        <f>'8.3. Obračun amortizacije'!I6</f>
        <v>2021</v>
      </c>
      <c r="F21" s="14">
        <f>'8.3. Obračun amortizacije'!J6</f>
        <v>2022</v>
      </c>
      <c r="G21" s="14">
        <f>'8.3. Obračun amortizacije'!K6</f>
        <v>2023</v>
      </c>
      <c r="H21" s="14">
        <f>'8.3. Obračun amortizacije'!L6</f>
        <v>2024</v>
      </c>
      <c r="I21" s="14">
        <f>'8.3. Obračun amortizacije'!M6</f>
        <v>2025</v>
      </c>
      <c r="J21" s="14">
        <f>'8.3. Obračun amortizacije'!N6</f>
        <v>2026</v>
      </c>
      <c r="K21" s="14">
        <f>'8.3. Obračun amortizacije'!O6</f>
        <v>2027</v>
      </c>
      <c r="L21" s="14">
        <f>'8.3. Obračun amortizacije'!P6</f>
        <v>2028</v>
      </c>
    </row>
    <row r="22" spans="1:12" ht="16.5" thickTop="1" thickBot="1" x14ac:dyDescent="0.3">
      <c r="A22" s="274" t="s">
        <v>12</v>
      </c>
      <c r="B22" s="17" t="s">
        <v>81</v>
      </c>
      <c r="C22" s="83">
        <v>0</v>
      </c>
      <c r="D22" s="83">
        <f t="shared" ref="D22:L22" ca="1" si="0">SUM(D23:D24)</f>
        <v>0</v>
      </c>
      <c r="E22" s="83">
        <f t="shared" ca="1" si="0"/>
        <v>0</v>
      </c>
      <c r="F22" s="83">
        <f t="shared" ca="1" si="0"/>
        <v>0</v>
      </c>
      <c r="G22" s="83">
        <f t="shared" ca="1" si="0"/>
        <v>0</v>
      </c>
      <c r="H22" s="83">
        <f t="shared" ca="1" si="0"/>
        <v>0</v>
      </c>
      <c r="I22" s="83">
        <f t="shared" ca="1" si="0"/>
        <v>0</v>
      </c>
      <c r="J22" s="83">
        <f t="shared" ca="1" si="0"/>
        <v>0</v>
      </c>
      <c r="K22" s="83">
        <f t="shared" ca="1" si="0"/>
        <v>0</v>
      </c>
      <c r="L22" s="83">
        <f t="shared" ca="1" si="0"/>
        <v>0</v>
      </c>
    </row>
    <row r="23" spans="1:12" ht="15.75" thickBot="1" x14ac:dyDescent="0.3">
      <c r="A23" s="356"/>
      <c r="B23" s="20" t="s">
        <v>82</v>
      </c>
      <c r="C23" s="28">
        <v>0</v>
      </c>
      <c r="D23" s="28">
        <f t="shared" ref="D23:L23" ca="1" si="1">AVERAGE(C25:D25)*$D$47</f>
        <v>0</v>
      </c>
      <c r="E23" s="28">
        <f t="shared" ca="1" si="1"/>
        <v>0</v>
      </c>
      <c r="F23" s="28">
        <f t="shared" ca="1" si="1"/>
        <v>0</v>
      </c>
      <c r="G23" s="28">
        <f t="shared" ca="1" si="1"/>
        <v>0</v>
      </c>
      <c r="H23" s="28">
        <f t="shared" ca="1" si="1"/>
        <v>0</v>
      </c>
      <c r="I23" s="28">
        <f t="shared" ca="1" si="1"/>
        <v>0</v>
      </c>
      <c r="J23" s="28">
        <f t="shared" ca="1" si="1"/>
        <v>0</v>
      </c>
      <c r="K23" s="28">
        <f t="shared" ca="1" si="1"/>
        <v>0</v>
      </c>
      <c r="L23" s="28">
        <f t="shared" ca="1" si="1"/>
        <v>0</v>
      </c>
    </row>
    <row r="24" spans="1:12" ht="15.75" thickBot="1" x14ac:dyDescent="0.3">
      <c r="A24" s="356"/>
      <c r="B24" s="20" t="s">
        <v>225</v>
      </c>
      <c r="C24" s="28">
        <v>0</v>
      </c>
      <c r="D24" s="28">
        <f t="shared" ref="D24:L24" ca="1" si="2">IF(E41-(YEAR(TODAY())-YEAR(E42))&lt;D13,0,E38/E41)</f>
        <v>0</v>
      </c>
      <c r="E24" s="28">
        <f t="shared" ca="1" si="2"/>
        <v>0</v>
      </c>
      <c r="F24" s="28">
        <f t="shared" ca="1" si="2"/>
        <v>0</v>
      </c>
      <c r="G24" s="28">
        <f t="shared" ca="1" si="2"/>
        <v>0</v>
      </c>
      <c r="H24" s="28">
        <f t="shared" ca="1" si="2"/>
        <v>0</v>
      </c>
      <c r="I24" s="28">
        <f t="shared" ca="1" si="2"/>
        <v>0</v>
      </c>
      <c r="J24" s="28">
        <f t="shared" ca="1" si="2"/>
        <v>0</v>
      </c>
      <c r="K24" s="28">
        <f t="shared" ca="1" si="2"/>
        <v>0</v>
      </c>
      <c r="L24" s="28">
        <f t="shared" ca="1" si="2"/>
        <v>0</v>
      </c>
    </row>
    <row r="25" spans="1:12" ht="15.75" thickBot="1" x14ac:dyDescent="0.3">
      <c r="A25" s="357"/>
      <c r="B25" s="21" t="s">
        <v>83</v>
      </c>
      <c r="C25" s="28">
        <v>0</v>
      </c>
      <c r="D25" s="28">
        <f t="shared" ref="D25" ca="1" si="3">C25-D24</f>
        <v>0</v>
      </c>
      <c r="E25" s="28">
        <f t="shared" ref="E25" ca="1" si="4">D25-E24</f>
        <v>0</v>
      </c>
      <c r="F25" s="28">
        <f t="shared" ref="F25" ca="1" si="5">E25-F24</f>
        <v>0</v>
      </c>
      <c r="G25" s="28">
        <f t="shared" ref="G25" ca="1" si="6">F25-G24</f>
        <v>0</v>
      </c>
      <c r="H25" s="28">
        <f t="shared" ref="H25" ca="1" si="7">G25-H24</f>
        <v>0</v>
      </c>
      <c r="I25" s="28">
        <f t="shared" ref="I25" ca="1" si="8">H25-I24</f>
        <v>0</v>
      </c>
      <c r="J25" s="28">
        <f t="shared" ref="J25" ca="1" si="9">I25-J24</f>
        <v>0</v>
      </c>
      <c r="K25" s="28">
        <f t="shared" ref="K25" ca="1" si="10">J25-K24</f>
        <v>0</v>
      </c>
      <c r="L25" s="28">
        <f t="shared" ref="L25" ca="1" si="11">K25-L24</f>
        <v>0</v>
      </c>
    </row>
    <row r="26" spans="1:12" ht="16.5" thickTop="1" thickBot="1" x14ac:dyDescent="0.3">
      <c r="A26" s="358" t="s">
        <v>13</v>
      </c>
      <c r="B26" s="22" t="s">
        <v>81</v>
      </c>
      <c r="C26" s="83">
        <v>0</v>
      </c>
      <c r="D26" s="83">
        <f t="shared" ref="D26:L26" ca="1" si="12">SUM(D27:D28)</f>
        <v>0</v>
      </c>
      <c r="E26" s="83">
        <f t="shared" ca="1" si="12"/>
        <v>0</v>
      </c>
      <c r="F26" s="83">
        <f t="shared" ca="1" si="12"/>
        <v>0</v>
      </c>
      <c r="G26" s="83">
        <f t="shared" ca="1" si="12"/>
        <v>0</v>
      </c>
      <c r="H26" s="83">
        <f t="shared" ca="1" si="12"/>
        <v>0</v>
      </c>
      <c r="I26" s="83">
        <f t="shared" ca="1" si="12"/>
        <v>0</v>
      </c>
      <c r="J26" s="83">
        <f t="shared" ca="1" si="12"/>
        <v>0</v>
      </c>
      <c r="K26" s="83">
        <f t="shared" ca="1" si="12"/>
        <v>0</v>
      </c>
      <c r="L26" s="83">
        <f t="shared" ca="1" si="12"/>
        <v>0</v>
      </c>
    </row>
    <row r="27" spans="1:12" ht="15.75" thickBot="1" x14ac:dyDescent="0.3">
      <c r="A27" s="356"/>
      <c r="B27" s="20" t="s">
        <v>82</v>
      </c>
      <c r="C27" s="28">
        <v>0</v>
      </c>
      <c r="D27" s="28">
        <f t="shared" ref="D27:L27" ca="1" si="13">AVERAGE(C29:D29)*$D$47</f>
        <v>0</v>
      </c>
      <c r="E27" s="28">
        <f t="shared" ca="1" si="13"/>
        <v>0</v>
      </c>
      <c r="F27" s="28">
        <f t="shared" ca="1" si="13"/>
        <v>0</v>
      </c>
      <c r="G27" s="28">
        <f t="shared" ca="1" si="13"/>
        <v>0</v>
      </c>
      <c r="H27" s="28">
        <f t="shared" ca="1" si="13"/>
        <v>0</v>
      </c>
      <c r="I27" s="28">
        <f t="shared" ca="1" si="13"/>
        <v>0</v>
      </c>
      <c r="J27" s="28">
        <f t="shared" ca="1" si="13"/>
        <v>0</v>
      </c>
      <c r="K27" s="28">
        <f t="shared" ca="1" si="13"/>
        <v>0</v>
      </c>
      <c r="L27" s="28">
        <f t="shared" ca="1" si="13"/>
        <v>0</v>
      </c>
    </row>
    <row r="28" spans="1:12" ht="15.75" thickBot="1" x14ac:dyDescent="0.3">
      <c r="A28" s="356"/>
      <c r="B28" s="20" t="s">
        <v>225</v>
      </c>
      <c r="C28" s="28">
        <v>0</v>
      </c>
      <c r="D28" s="28">
        <f t="shared" ref="D28:L28" ca="1" si="14">IF(E45-(YEAR(TODAY())-YEAR(E46))&lt;D17,0,E42/E45)</f>
        <v>0</v>
      </c>
      <c r="E28" s="28">
        <f t="shared" ca="1" si="14"/>
        <v>0</v>
      </c>
      <c r="F28" s="28">
        <f t="shared" ca="1" si="14"/>
        <v>0</v>
      </c>
      <c r="G28" s="28">
        <f t="shared" ca="1" si="14"/>
        <v>0</v>
      </c>
      <c r="H28" s="28">
        <f t="shared" ca="1" si="14"/>
        <v>0</v>
      </c>
      <c r="I28" s="28">
        <f t="shared" ca="1" si="14"/>
        <v>0</v>
      </c>
      <c r="J28" s="28">
        <f t="shared" ca="1" si="14"/>
        <v>0</v>
      </c>
      <c r="K28" s="28">
        <f t="shared" ca="1" si="14"/>
        <v>0</v>
      </c>
      <c r="L28" s="28">
        <f t="shared" ca="1" si="14"/>
        <v>0</v>
      </c>
    </row>
    <row r="29" spans="1:12" ht="15.75" thickBot="1" x14ac:dyDescent="0.3">
      <c r="A29" s="357"/>
      <c r="B29" s="21" t="s">
        <v>83</v>
      </c>
      <c r="C29" s="28">
        <v>0</v>
      </c>
      <c r="D29" s="28">
        <f t="shared" ref="D29" ca="1" si="15">C29-D28</f>
        <v>0</v>
      </c>
      <c r="E29" s="28">
        <f t="shared" ref="E29" ca="1" si="16">D29-E28</f>
        <v>0</v>
      </c>
      <c r="F29" s="28">
        <f t="shared" ref="F29" ca="1" si="17">E29-F28</f>
        <v>0</v>
      </c>
      <c r="G29" s="28">
        <f t="shared" ref="G29" ca="1" si="18">F29-G28</f>
        <v>0</v>
      </c>
      <c r="H29" s="28">
        <f t="shared" ref="H29" ca="1" si="19">G29-H28</f>
        <v>0</v>
      </c>
      <c r="I29" s="28">
        <f t="shared" ref="I29" ca="1" si="20">H29-I28</f>
        <v>0</v>
      </c>
      <c r="J29" s="28">
        <f t="shared" ref="J29" ca="1" si="21">I29-J28</f>
        <v>0</v>
      </c>
      <c r="K29" s="28">
        <f t="shared" ref="K29" ca="1" si="22">J29-K28</f>
        <v>0</v>
      </c>
      <c r="L29" s="28">
        <f t="shared" ref="L29" ca="1" si="23">K29-L28</f>
        <v>0</v>
      </c>
    </row>
    <row r="30" spans="1:12" ht="16.5" thickTop="1" thickBot="1" x14ac:dyDescent="0.3">
      <c r="A30" s="358" t="s">
        <v>164</v>
      </c>
      <c r="B30" s="22" t="s">
        <v>81</v>
      </c>
      <c r="C30" s="83">
        <v>0</v>
      </c>
      <c r="D30" s="83">
        <f t="shared" ref="D30" ca="1" si="24">SUM(D31:D32)</f>
        <v>0</v>
      </c>
      <c r="E30" s="83">
        <f t="shared" ref="E30:L30" ca="1" si="25">SUM(E31:E32)</f>
        <v>0</v>
      </c>
      <c r="F30" s="83">
        <f t="shared" ca="1" si="25"/>
        <v>0</v>
      </c>
      <c r="G30" s="83">
        <f t="shared" ca="1" si="25"/>
        <v>0</v>
      </c>
      <c r="H30" s="83">
        <f t="shared" ca="1" si="25"/>
        <v>0</v>
      </c>
      <c r="I30" s="83">
        <f t="shared" ca="1" si="25"/>
        <v>0</v>
      </c>
      <c r="J30" s="83">
        <f t="shared" ca="1" si="25"/>
        <v>0</v>
      </c>
      <c r="K30" s="83">
        <f t="shared" ca="1" si="25"/>
        <v>0</v>
      </c>
      <c r="L30" s="83">
        <f t="shared" ca="1" si="25"/>
        <v>0</v>
      </c>
    </row>
    <row r="31" spans="1:12" ht="15.75" thickBot="1" x14ac:dyDescent="0.3">
      <c r="A31" s="356"/>
      <c r="B31" s="20" t="s">
        <v>82</v>
      </c>
      <c r="C31" s="28">
        <v>0</v>
      </c>
      <c r="D31" s="28">
        <f t="shared" ref="D31:L31" ca="1" si="26">AVERAGE(C33:D33)*$D$47</f>
        <v>0</v>
      </c>
      <c r="E31" s="28">
        <f t="shared" ca="1" si="26"/>
        <v>0</v>
      </c>
      <c r="F31" s="28">
        <f t="shared" ca="1" si="26"/>
        <v>0</v>
      </c>
      <c r="G31" s="28">
        <f t="shared" ca="1" si="26"/>
        <v>0</v>
      </c>
      <c r="H31" s="28">
        <f t="shared" ca="1" si="26"/>
        <v>0</v>
      </c>
      <c r="I31" s="28">
        <f t="shared" ca="1" si="26"/>
        <v>0</v>
      </c>
      <c r="J31" s="28">
        <f t="shared" ca="1" si="26"/>
        <v>0</v>
      </c>
      <c r="K31" s="28">
        <f t="shared" ca="1" si="26"/>
        <v>0</v>
      </c>
      <c r="L31" s="28">
        <f t="shared" ca="1" si="26"/>
        <v>0</v>
      </c>
    </row>
    <row r="32" spans="1:12" ht="15.75" thickBot="1" x14ac:dyDescent="0.3">
      <c r="A32" s="356"/>
      <c r="B32" s="20" t="s">
        <v>225</v>
      </c>
      <c r="C32" s="28">
        <v>0</v>
      </c>
      <c r="D32" s="28">
        <f t="shared" ref="D32:L32" ca="1" si="27">IF(E49-(YEAR(TODAY())-YEAR(E50))&lt;D21,0,E46/E49)</f>
        <v>0</v>
      </c>
      <c r="E32" s="28">
        <f t="shared" ca="1" si="27"/>
        <v>0</v>
      </c>
      <c r="F32" s="28">
        <f t="shared" ca="1" si="27"/>
        <v>0</v>
      </c>
      <c r="G32" s="28">
        <f t="shared" ca="1" si="27"/>
        <v>0</v>
      </c>
      <c r="H32" s="28">
        <f t="shared" ca="1" si="27"/>
        <v>0</v>
      </c>
      <c r="I32" s="28">
        <f t="shared" ca="1" si="27"/>
        <v>0</v>
      </c>
      <c r="J32" s="28">
        <f t="shared" ca="1" si="27"/>
        <v>0</v>
      </c>
      <c r="K32" s="28">
        <f t="shared" ca="1" si="27"/>
        <v>0</v>
      </c>
      <c r="L32" s="28">
        <f t="shared" ca="1" si="27"/>
        <v>0</v>
      </c>
    </row>
    <row r="33" spans="1:14" ht="15.75" thickBot="1" x14ac:dyDescent="0.3">
      <c r="A33" s="357"/>
      <c r="B33" s="21" t="s">
        <v>83</v>
      </c>
      <c r="C33" s="28">
        <v>0</v>
      </c>
      <c r="D33" s="28">
        <f t="shared" ref="D33:L33" ca="1" si="28">C33-D32</f>
        <v>0</v>
      </c>
      <c r="E33" s="28">
        <f t="shared" ca="1" si="28"/>
        <v>0</v>
      </c>
      <c r="F33" s="28">
        <f t="shared" ca="1" si="28"/>
        <v>0</v>
      </c>
      <c r="G33" s="28">
        <f t="shared" ca="1" si="28"/>
        <v>0</v>
      </c>
      <c r="H33" s="28">
        <f t="shared" ca="1" si="28"/>
        <v>0</v>
      </c>
      <c r="I33" s="28">
        <f t="shared" ca="1" si="28"/>
        <v>0</v>
      </c>
      <c r="J33" s="28">
        <f t="shared" ca="1" si="28"/>
        <v>0</v>
      </c>
      <c r="K33" s="28">
        <f t="shared" ca="1" si="28"/>
        <v>0</v>
      </c>
      <c r="L33" s="28">
        <f t="shared" ca="1" si="28"/>
        <v>0</v>
      </c>
    </row>
    <row r="34" spans="1:14" ht="16.5" thickTop="1" thickBot="1" x14ac:dyDescent="0.3">
      <c r="A34" s="358" t="s">
        <v>84</v>
      </c>
      <c r="B34" s="161" t="s">
        <v>81</v>
      </c>
      <c r="C34" s="161">
        <f>SUM(C22,C26,C30)</f>
        <v>0</v>
      </c>
      <c r="D34" s="161">
        <f t="shared" ref="D34:L34" ca="1" si="29">SUM(D22,D26,D30)</f>
        <v>0</v>
      </c>
      <c r="E34" s="161">
        <f t="shared" ca="1" si="29"/>
        <v>0</v>
      </c>
      <c r="F34" s="161">
        <f t="shared" ca="1" si="29"/>
        <v>0</v>
      </c>
      <c r="G34" s="161">
        <f t="shared" ca="1" si="29"/>
        <v>0</v>
      </c>
      <c r="H34" s="161">
        <f t="shared" ca="1" si="29"/>
        <v>0</v>
      </c>
      <c r="I34" s="161">
        <f t="shared" ca="1" si="29"/>
        <v>0</v>
      </c>
      <c r="J34" s="161">
        <f t="shared" ca="1" si="29"/>
        <v>0</v>
      </c>
      <c r="K34" s="161">
        <f t="shared" ca="1" si="29"/>
        <v>0</v>
      </c>
      <c r="L34" s="161">
        <f t="shared" ca="1" si="29"/>
        <v>0</v>
      </c>
      <c r="N34" s="49" t="s">
        <v>11</v>
      </c>
    </row>
    <row r="35" spans="1:14" ht="16.5" thickTop="1" thickBot="1" x14ac:dyDescent="0.3">
      <c r="A35" s="356"/>
      <c r="B35" s="161" t="s">
        <v>82</v>
      </c>
      <c r="C35" s="161">
        <f>SUM(C23,C27,C31)</f>
        <v>0</v>
      </c>
      <c r="D35" s="161">
        <f t="shared" ref="D35:L35" ca="1" si="30">SUM(D23,D27,D31)</f>
        <v>0</v>
      </c>
      <c r="E35" s="161">
        <f t="shared" ca="1" si="30"/>
        <v>0</v>
      </c>
      <c r="F35" s="161">
        <f t="shared" ca="1" si="30"/>
        <v>0</v>
      </c>
      <c r="G35" s="161">
        <f t="shared" ca="1" si="30"/>
        <v>0</v>
      </c>
      <c r="H35" s="161">
        <f t="shared" ca="1" si="30"/>
        <v>0</v>
      </c>
      <c r="I35" s="161">
        <f t="shared" ca="1" si="30"/>
        <v>0</v>
      </c>
      <c r="J35" s="161">
        <f t="shared" ca="1" si="30"/>
        <v>0</v>
      </c>
      <c r="K35" s="161">
        <f t="shared" ca="1" si="30"/>
        <v>0</v>
      </c>
      <c r="L35" s="161">
        <f t="shared" ca="1" si="30"/>
        <v>0</v>
      </c>
    </row>
    <row r="36" spans="1:14" ht="16.5" thickTop="1" thickBot="1" x14ac:dyDescent="0.3">
      <c r="A36" s="356"/>
      <c r="B36" s="161" t="s">
        <v>225</v>
      </c>
      <c r="C36" s="161">
        <f>SUM(C24,C28,C32)</f>
        <v>0</v>
      </c>
      <c r="D36" s="161">
        <f t="shared" ref="D36:L36" ca="1" si="31">SUM(D24,D28,D32)</f>
        <v>0</v>
      </c>
      <c r="E36" s="161">
        <f t="shared" ca="1" si="31"/>
        <v>0</v>
      </c>
      <c r="F36" s="161">
        <f t="shared" ca="1" si="31"/>
        <v>0</v>
      </c>
      <c r="G36" s="161">
        <f t="shared" ca="1" si="31"/>
        <v>0</v>
      </c>
      <c r="H36" s="161">
        <f t="shared" ca="1" si="31"/>
        <v>0</v>
      </c>
      <c r="I36" s="161">
        <f t="shared" ca="1" si="31"/>
        <v>0</v>
      </c>
      <c r="J36" s="161">
        <f t="shared" ca="1" si="31"/>
        <v>0</v>
      </c>
      <c r="K36" s="161">
        <f t="shared" ca="1" si="31"/>
        <v>0</v>
      </c>
      <c r="L36" s="161">
        <f t="shared" ca="1" si="31"/>
        <v>0</v>
      </c>
    </row>
    <row r="37" spans="1:14" ht="16.5" thickTop="1" thickBot="1" x14ac:dyDescent="0.3">
      <c r="A37" s="320"/>
      <c r="B37" s="161" t="s">
        <v>83</v>
      </c>
      <c r="C37" s="161">
        <f>SUM(C25,C29,C33)</f>
        <v>0</v>
      </c>
      <c r="D37" s="161">
        <f t="shared" ref="D37:L37" ca="1" si="32">SUM(D25,D29,D33)</f>
        <v>0</v>
      </c>
      <c r="E37" s="161">
        <f t="shared" ca="1" si="32"/>
        <v>0</v>
      </c>
      <c r="F37" s="161">
        <f t="shared" ca="1" si="32"/>
        <v>0</v>
      </c>
      <c r="G37" s="161">
        <f t="shared" ca="1" si="32"/>
        <v>0</v>
      </c>
      <c r="H37" s="161">
        <f t="shared" ca="1" si="32"/>
        <v>0</v>
      </c>
      <c r="I37" s="161">
        <f t="shared" ca="1" si="32"/>
        <v>0</v>
      </c>
      <c r="J37" s="161">
        <f t="shared" ca="1" si="32"/>
        <v>0</v>
      </c>
      <c r="K37" s="161">
        <f t="shared" ca="1" si="32"/>
        <v>0</v>
      </c>
      <c r="L37" s="161">
        <f t="shared" ca="1" si="32"/>
        <v>0</v>
      </c>
    </row>
    <row r="38" spans="1:14" ht="15.75" thickBot="1" x14ac:dyDescent="0.3"/>
    <row r="39" spans="1:14" ht="15.75" thickBot="1" x14ac:dyDescent="0.3">
      <c r="A39" s="266" t="s">
        <v>67</v>
      </c>
      <c r="B39" s="267"/>
      <c r="C39" s="267"/>
      <c r="D39" s="267"/>
      <c r="E39" s="267"/>
      <c r="F39" s="267"/>
      <c r="G39" s="267"/>
      <c r="H39" s="267"/>
      <c r="I39" s="267"/>
      <c r="J39" s="267"/>
      <c r="K39" s="268"/>
    </row>
    <row r="40" spans="1:14" ht="39.75" customHeight="1" thickBot="1" x14ac:dyDescent="0.3">
      <c r="A40" s="263" t="s">
        <v>255</v>
      </c>
      <c r="B40" s="264"/>
      <c r="C40" s="264"/>
      <c r="D40" s="264"/>
      <c r="E40" s="264"/>
      <c r="F40" s="264"/>
      <c r="G40" s="264"/>
      <c r="H40" s="264"/>
      <c r="I40" s="264"/>
      <c r="J40" s="264"/>
      <c r="K40" s="295"/>
    </row>
    <row r="41" spans="1:14" ht="15" customHeight="1" thickBot="1" x14ac:dyDescent="0.3">
      <c r="A41" s="263" t="s">
        <v>275</v>
      </c>
      <c r="B41" s="264"/>
      <c r="C41" s="264"/>
      <c r="D41" s="264"/>
      <c r="E41" s="264"/>
      <c r="F41" s="264"/>
      <c r="G41" s="264"/>
      <c r="H41" s="264"/>
      <c r="I41" s="264"/>
      <c r="J41" s="264"/>
      <c r="K41" s="295"/>
    </row>
    <row r="42" spans="1:14" ht="15" customHeight="1" thickBot="1" x14ac:dyDescent="0.3">
      <c r="A42" s="263" t="s">
        <v>214</v>
      </c>
      <c r="B42" s="264"/>
      <c r="C42" s="264"/>
      <c r="D42" s="264"/>
      <c r="E42" s="264"/>
      <c r="F42" s="264"/>
      <c r="G42" s="264"/>
      <c r="H42" s="264"/>
      <c r="I42" s="264"/>
      <c r="J42" s="264"/>
      <c r="K42" s="295"/>
    </row>
    <row r="43" spans="1:14" x14ac:dyDescent="0.25">
      <c r="A43" s="80"/>
      <c r="B43" s="80"/>
      <c r="C43" s="80"/>
      <c r="D43" s="80"/>
      <c r="E43" s="80"/>
      <c r="F43" s="80"/>
      <c r="G43" s="80"/>
      <c r="H43" s="80"/>
      <c r="I43" s="80"/>
      <c r="J43" s="80"/>
      <c r="K43" s="80"/>
    </row>
    <row r="44" spans="1:14" x14ac:dyDescent="0.25">
      <c r="A44" s="355"/>
      <c r="B44" s="355"/>
      <c r="C44" s="84"/>
      <c r="D44" s="84"/>
      <c r="E44" s="84"/>
    </row>
    <row r="45" spans="1:14" x14ac:dyDescent="0.25">
      <c r="A45" s="84"/>
      <c r="B45" s="85"/>
      <c r="C45" s="84"/>
      <c r="D45" s="84"/>
      <c r="E45" s="84"/>
    </row>
    <row r="46" spans="1:14" x14ac:dyDescent="0.25">
      <c r="A46" s="86"/>
      <c r="B46" s="87"/>
      <c r="C46" s="86"/>
      <c r="D46" s="84"/>
      <c r="E46" s="84"/>
    </row>
    <row r="47" spans="1:14" x14ac:dyDescent="0.25">
      <c r="A47" s="86"/>
      <c r="B47" s="88"/>
      <c r="C47" s="86"/>
      <c r="D47" s="89"/>
      <c r="E47" s="89"/>
    </row>
    <row r="48" spans="1:14" x14ac:dyDescent="0.25">
      <c r="A48" s="86"/>
      <c r="B48" s="84"/>
      <c r="C48" s="86"/>
      <c r="D48" s="84"/>
      <c r="E48" s="84"/>
    </row>
    <row r="49" spans="1:5" x14ac:dyDescent="0.25">
      <c r="A49" s="86"/>
      <c r="B49" s="84"/>
      <c r="C49" s="86"/>
      <c r="D49" s="84"/>
      <c r="E49" s="84"/>
    </row>
    <row r="50" spans="1:5" x14ac:dyDescent="0.25">
      <c r="A50" s="86"/>
      <c r="B50" s="90"/>
      <c r="C50" s="86"/>
      <c r="D50" s="84"/>
      <c r="E50" s="84"/>
    </row>
    <row r="51" spans="1:5" x14ac:dyDescent="0.25">
      <c r="A51" s="86"/>
      <c r="B51" s="89"/>
      <c r="C51" s="86"/>
      <c r="D51" s="84"/>
      <c r="E51" s="84"/>
    </row>
    <row r="52" spans="1:5" ht="28.9" customHeight="1" x14ac:dyDescent="0.25">
      <c r="A52" s="86"/>
      <c r="B52" s="90"/>
      <c r="C52" s="86"/>
      <c r="D52" s="90"/>
      <c r="E52" s="90"/>
    </row>
    <row r="53" spans="1:5" x14ac:dyDescent="0.25">
      <c r="A53" s="86"/>
      <c r="B53" s="84"/>
      <c r="C53" s="86"/>
      <c r="D53" s="84"/>
      <c r="E53" s="84"/>
    </row>
    <row r="54" spans="1:5" x14ac:dyDescent="0.25">
      <c r="A54" s="86"/>
      <c r="B54" s="84"/>
      <c r="C54" s="86"/>
      <c r="D54" s="84"/>
      <c r="E54" s="84"/>
    </row>
    <row r="55" spans="1:5" x14ac:dyDescent="0.25">
      <c r="A55" s="354"/>
      <c r="B55" s="354"/>
      <c r="C55" s="84"/>
      <c r="D55" s="84"/>
      <c r="E55" s="84"/>
    </row>
    <row r="56" spans="1:5" x14ac:dyDescent="0.25">
      <c r="A56" s="91"/>
      <c r="B56" s="84"/>
      <c r="C56" s="84"/>
      <c r="D56" s="84"/>
      <c r="E56" s="84"/>
    </row>
    <row r="57" spans="1:5" x14ac:dyDescent="0.25">
      <c r="A57" s="91"/>
      <c r="B57" s="84"/>
      <c r="C57" s="84"/>
      <c r="D57" s="84"/>
      <c r="E57" s="84"/>
    </row>
    <row r="58" spans="1:5" x14ac:dyDescent="0.25">
      <c r="A58" s="91"/>
      <c r="B58" s="84"/>
      <c r="C58" s="84"/>
      <c r="D58" s="84"/>
      <c r="E58" s="84"/>
    </row>
    <row r="59" spans="1:5" x14ac:dyDescent="0.25">
      <c r="A59" s="91"/>
      <c r="B59" s="84"/>
      <c r="C59" s="84"/>
      <c r="D59" s="84"/>
      <c r="E59" s="84"/>
    </row>
    <row r="60" spans="1:5" x14ac:dyDescent="0.25">
      <c r="A60" s="91"/>
      <c r="B60" s="84"/>
      <c r="C60" s="84"/>
      <c r="D60" s="84"/>
      <c r="E60" s="84"/>
    </row>
    <row r="61" spans="1:5" x14ac:dyDescent="0.25">
      <c r="A61" s="92"/>
    </row>
    <row r="63" spans="1:5" x14ac:dyDescent="0.25">
      <c r="B63" s="93"/>
    </row>
  </sheetData>
  <mergeCells count="32">
    <mergeCell ref="A13:J13"/>
    <mergeCell ref="A5:C5"/>
    <mergeCell ref="A14:J14"/>
    <mergeCell ref="F3:I3"/>
    <mergeCell ref="F5:I5"/>
    <mergeCell ref="F6:I6"/>
    <mergeCell ref="F7:I7"/>
    <mergeCell ref="F8:I8"/>
    <mergeCell ref="F10:I10"/>
    <mergeCell ref="F4:I4"/>
    <mergeCell ref="A55:B55"/>
    <mergeCell ref="A44:B44"/>
    <mergeCell ref="A8:C8"/>
    <mergeCell ref="A42:K42"/>
    <mergeCell ref="A41:K41"/>
    <mergeCell ref="A22:A25"/>
    <mergeCell ref="A26:A29"/>
    <mergeCell ref="A30:A33"/>
    <mergeCell ref="A34:A37"/>
    <mergeCell ref="A18:B18"/>
    <mergeCell ref="A39:K39"/>
    <mergeCell ref="A40:K40"/>
    <mergeCell ref="C20:L20"/>
    <mergeCell ref="A11:C11"/>
    <mergeCell ref="A9:C9"/>
    <mergeCell ref="A15:J15"/>
    <mergeCell ref="A1:B1"/>
    <mergeCell ref="A10:C10"/>
    <mergeCell ref="A6:C6"/>
    <mergeCell ref="A7:C7"/>
    <mergeCell ref="A3:C3"/>
    <mergeCell ref="A4:C4"/>
  </mergeCells>
  <pageMargins left="0.7" right="0.7" top="0.75" bottom="0.75" header="0.3" footer="0.3"/>
  <pageSetup paperSize="9"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L30"/>
  <sheetViews>
    <sheetView topLeftCell="A4" zoomScale="124" zoomScaleNormal="124" workbookViewId="0">
      <selection activeCell="A29" sqref="A29:I29"/>
    </sheetView>
  </sheetViews>
  <sheetFormatPr defaultRowHeight="15" x14ac:dyDescent="0.25"/>
  <cols>
    <col min="1" max="1" width="44.7109375" style="49" customWidth="1"/>
    <col min="2" max="11" width="15.28515625" style="49" bestFit="1" customWidth="1"/>
    <col min="12" max="12" width="11.7109375" style="49" bestFit="1" customWidth="1"/>
    <col min="13" max="16384" width="9.140625" style="49"/>
  </cols>
  <sheetData>
    <row r="3" spans="1:12" x14ac:dyDescent="0.25">
      <c r="A3" s="44" t="s">
        <v>226</v>
      </c>
      <c r="B3" s="36"/>
      <c r="C3" s="36"/>
      <c r="D3" s="36"/>
      <c r="E3" s="36"/>
      <c r="F3" s="36"/>
      <c r="G3" s="36"/>
      <c r="H3" s="36"/>
      <c r="I3" s="36"/>
      <c r="J3" s="36"/>
      <c r="K3" s="36"/>
    </row>
    <row r="4" spans="1:12" ht="15.75" thickBot="1" x14ac:dyDescent="0.3">
      <c r="A4" s="50"/>
      <c r="B4" s="36">
        <v>2019</v>
      </c>
      <c r="C4" s="36">
        <v>2020</v>
      </c>
      <c r="D4" s="36">
        <v>2021</v>
      </c>
      <c r="E4" s="36">
        <v>2022</v>
      </c>
      <c r="F4" s="36">
        <v>2023</v>
      </c>
      <c r="G4" s="36">
        <v>2024</v>
      </c>
      <c r="H4" s="36">
        <v>2025</v>
      </c>
      <c r="I4" s="36">
        <v>2026</v>
      </c>
      <c r="J4" s="36">
        <v>2027</v>
      </c>
      <c r="K4" s="36">
        <v>2028</v>
      </c>
    </row>
    <row r="5" spans="1:12" x14ac:dyDescent="0.25">
      <c r="A5" s="274" t="s">
        <v>25</v>
      </c>
      <c r="B5" s="288" t="s">
        <v>276</v>
      </c>
      <c r="C5" s="289"/>
      <c r="D5" s="289"/>
      <c r="E5" s="289"/>
      <c r="F5" s="289"/>
      <c r="G5" s="289"/>
      <c r="H5" s="289"/>
      <c r="I5" s="289"/>
      <c r="J5" s="289"/>
      <c r="K5" s="290"/>
    </row>
    <row r="6" spans="1:12" ht="15.75" thickBot="1" x14ac:dyDescent="0.3">
      <c r="A6" s="320"/>
      <c r="B6" s="13">
        <f>'8.5. Izvori finansiranja'!C21</f>
        <v>2019</v>
      </c>
      <c r="C6" s="13">
        <f>'8.5. Izvori finansiranja'!D21</f>
        <v>2020</v>
      </c>
      <c r="D6" s="13">
        <f>'8.5. Izvori finansiranja'!E21</f>
        <v>2021</v>
      </c>
      <c r="E6" s="13">
        <f>'8.5. Izvori finansiranja'!F21</f>
        <v>2022</v>
      </c>
      <c r="F6" s="13">
        <f>'8.5. Izvori finansiranja'!G21</f>
        <v>2023</v>
      </c>
      <c r="G6" s="13">
        <f>'8.5. Izvori finansiranja'!H21</f>
        <v>2024</v>
      </c>
      <c r="H6" s="13">
        <f>'8.5. Izvori finansiranja'!I21</f>
        <v>2025</v>
      </c>
      <c r="I6" s="13">
        <f>'8.5. Izvori finansiranja'!J21</f>
        <v>2026</v>
      </c>
      <c r="J6" s="13">
        <f>'8.5. Izvori finansiranja'!K21</f>
        <v>2027</v>
      </c>
      <c r="K6" s="13">
        <f>'8.5. Izvori finansiranja'!L21</f>
        <v>2028</v>
      </c>
    </row>
    <row r="7" spans="1:12" ht="15" customHeight="1" thickBot="1" x14ac:dyDescent="0.3">
      <c r="A7" s="23" t="s">
        <v>85</v>
      </c>
      <c r="B7" s="144">
        <f>SUM(B8:B11)</f>
        <v>0</v>
      </c>
      <c r="C7" s="144">
        <f t="shared" ref="C7:K7" si="0">SUM(C8:C11)</f>
        <v>0</v>
      </c>
      <c r="D7" s="144">
        <f t="shared" si="0"/>
        <v>0</v>
      </c>
      <c r="E7" s="144">
        <f t="shared" si="0"/>
        <v>0</v>
      </c>
      <c r="F7" s="144">
        <f t="shared" si="0"/>
        <v>0</v>
      </c>
      <c r="G7" s="144">
        <f t="shared" si="0"/>
        <v>0</v>
      </c>
      <c r="H7" s="144">
        <f t="shared" si="0"/>
        <v>0</v>
      </c>
      <c r="I7" s="144">
        <f t="shared" si="0"/>
        <v>0</v>
      </c>
      <c r="J7" s="144">
        <f t="shared" si="0"/>
        <v>0</v>
      </c>
      <c r="K7" s="144">
        <f t="shared" si="0"/>
        <v>0</v>
      </c>
    </row>
    <row r="8" spans="1:12" ht="15" customHeight="1" thickBot="1" x14ac:dyDescent="0.3">
      <c r="A8" s="57" t="s">
        <v>86</v>
      </c>
      <c r="B8" s="28">
        <f>'8.2. Ukupni prihodi'!C6</f>
        <v>0</v>
      </c>
      <c r="C8" s="28">
        <f>'8.2. Ukupni prihodi'!D6</f>
        <v>0</v>
      </c>
      <c r="D8" s="28">
        <f>'8.2. Ukupni prihodi'!E6</f>
        <v>0</v>
      </c>
      <c r="E8" s="28">
        <f>'8.2. Ukupni prihodi'!F6</f>
        <v>0</v>
      </c>
      <c r="F8" s="28">
        <f>'8.2. Ukupni prihodi'!G6</f>
        <v>0</v>
      </c>
      <c r="G8" s="28">
        <f>'8.2. Ukupni prihodi'!H6</f>
        <v>0</v>
      </c>
      <c r="H8" s="28">
        <f>'8.2. Ukupni prihodi'!I6</f>
        <v>0</v>
      </c>
      <c r="I8" s="28">
        <f>'8.2. Ukupni prihodi'!J6</f>
        <v>0</v>
      </c>
      <c r="J8" s="28">
        <f>'8.2. Ukupni prihodi'!K6</f>
        <v>0</v>
      </c>
      <c r="K8" s="28">
        <f>'8.2. Ukupni prihodi'!L6</f>
        <v>0</v>
      </c>
      <c r="L8" s="74"/>
    </row>
    <row r="9" spans="1:12" ht="15" customHeight="1" thickBot="1" x14ac:dyDescent="0.3">
      <c r="A9" s="51" t="s">
        <v>215</v>
      </c>
      <c r="B9" s="28">
        <f>'8.2. Ukupni prihodi'!C8</f>
        <v>0</v>
      </c>
      <c r="C9" s="28">
        <f>'8.2. Ukupni prihodi'!D8</f>
        <v>0</v>
      </c>
      <c r="D9" s="28">
        <f>'8.2. Ukupni prihodi'!E8</f>
        <v>0</v>
      </c>
      <c r="E9" s="28">
        <f>'8.2. Ukupni prihodi'!F8</f>
        <v>0</v>
      </c>
      <c r="F9" s="28">
        <f>'8.2. Ukupni prihodi'!G8</f>
        <v>0</v>
      </c>
      <c r="G9" s="28">
        <f>'8.2. Ukupni prihodi'!H8</f>
        <v>0</v>
      </c>
      <c r="H9" s="28">
        <f>'8.2. Ukupni prihodi'!I8</f>
        <v>0</v>
      </c>
      <c r="I9" s="28">
        <f>'8.2. Ukupni prihodi'!J8</f>
        <v>0</v>
      </c>
      <c r="J9" s="28">
        <f>'8.2. Ukupni prihodi'!K8</f>
        <v>0</v>
      </c>
      <c r="K9" s="28">
        <f>'8.2. Ukupni prihodi'!L8</f>
        <v>0</v>
      </c>
      <c r="L9" s="68"/>
    </row>
    <row r="10" spans="1:12" ht="15" customHeight="1" thickBot="1" x14ac:dyDescent="0.3">
      <c r="A10" s="51" t="s">
        <v>87</v>
      </c>
      <c r="B10" s="28">
        <f>'8.2. Ukupni prihodi'!C13</f>
        <v>0</v>
      </c>
      <c r="C10" s="28">
        <f>'8.2. Ukupni prihodi'!D13</f>
        <v>0</v>
      </c>
      <c r="D10" s="28">
        <f>'8.2. Ukupni prihodi'!E13</f>
        <v>0</v>
      </c>
      <c r="E10" s="28">
        <f>'8.2. Ukupni prihodi'!F13</f>
        <v>0</v>
      </c>
      <c r="F10" s="28">
        <f>'8.2. Ukupni prihodi'!G13</f>
        <v>0</v>
      </c>
      <c r="G10" s="28">
        <f>'8.2. Ukupni prihodi'!H13</f>
        <v>0</v>
      </c>
      <c r="H10" s="28">
        <f>'8.2. Ukupni prihodi'!I13</f>
        <v>0</v>
      </c>
      <c r="I10" s="28">
        <f>'8.2. Ukupni prihodi'!J13</f>
        <v>0</v>
      </c>
      <c r="J10" s="28">
        <f>'8.2. Ukupni prihodi'!K13</f>
        <v>0</v>
      </c>
      <c r="K10" s="28">
        <f>'8.2. Ukupni prihodi'!L13</f>
        <v>0</v>
      </c>
      <c r="L10" s="68"/>
    </row>
    <row r="11" spans="1:12" ht="15" customHeight="1" thickBot="1" x14ac:dyDescent="0.3">
      <c r="A11" s="51" t="s">
        <v>195</v>
      </c>
      <c r="B11" s="28">
        <f>'8.2. Ukupni prihodi'!C11</f>
        <v>0</v>
      </c>
      <c r="C11" s="28">
        <f>'8.2. Ukupni prihodi'!D11</f>
        <v>0</v>
      </c>
      <c r="D11" s="28">
        <f>'8.2. Ukupni prihodi'!E11</f>
        <v>0</v>
      </c>
      <c r="E11" s="28">
        <f>'8.2. Ukupni prihodi'!F11</f>
        <v>0</v>
      </c>
      <c r="F11" s="28">
        <f>'8.2. Ukupni prihodi'!G11</f>
        <v>0</v>
      </c>
      <c r="G11" s="28">
        <f>'8.2. Ukupni prihodi'!H11</f>
        <v>0</v>
      </c>
      <c r="H11" s="28">
        <f>'8.2. Ukupni prihodi'!I11</f>
        <v>0</v>
      </c>
      <c r="I11" s="28">
        <f>'8.2. Ukupni prihodi'!J11</f>
        <v>0</v>
      </c>
      <c r="J11" s="28">
        <f>'8.2. Ukupni prihodi'!K11</f>
        <v>0</v>
      </c>
      <c r="K11" s="28">
        <f>'8.2. Ukupni prihodi'!L11</f>
        <v>0</v>
      </c>
      <c r="L11" s="68"/>
    </row>
    <row r="12" spans="1:12" ht="15" customHeight="1" thickBot="1" x14ac:dyDescent="0.3">
      <c r="A12" s="23" t="s">
        <v>88</v>
      </c>
      <c r="B12" s="144">
        <f>B13+B17</f>
        <v>0</v>
      </c>
      <c r="C12" s="144">
        <f t="shared" ref="C12:K12" ca="1" si="1">C13+C17</f>
        <v>0</v>
      </c>
      <c r="D12" s="144">
        <f t="shared" ca="1" si="1"/>
        <v>0</v>
      </c>
      <c r="E12" s="144">
        <f t="shared" ca="1" si="1"/>
        <v>0</v>
      </c>
      <c r="F12" s="144">
        <f t="shared" ca="1" si="1"/>
        <v>0</v>
      </c>
      <c r="G12" s="144">
        <f t="shared" ca="1" si="1"/>
        <v>0</v>
      </c>
      <c r="H12" s="144">
        <f t="shared" ca="1" si="1"/>
        <v>0</v>
      </c>
      <c r="I12" s="144">
        <f t="shared" ca="1" si="1"/>
        <v>0</v>
      </c>
      <c r="J12" s="144">
        <f t="shared" ca="1" si="1"/>
        <v>0</v>
      </c>
      <c r="K12" s="144">
        <f t="shared" ca="1" si="1"/>
        <v>0</v>
      </c>
    </row>
    <row r="13" spans="1:12" ht="15" customHeight="1" thickBot="1" x14ac:dyDescent="0.3">
      <c r="A13" s="163" t="s">
        <v>89</v>
      </c>
      <c r="B13" s="30">
        <f>SUM(B14:B16)</f>
        <v>0</v>
      </c>
      <c r="C13" s="30">
        <f t="shared" ref="C13:K13" si="2">SUM(C14:C16)</f>
        <v>0</v>
      </c>
      <c r="D13" s="30">
        <f t="shared" si="2"/>
        <v>0</v>
      </c>
      <c r="E13" s="30">
        <f t="shared" si="2"/>
        <v>0</v>
      </c>
      <c r="F13" s="30">
        <f t="shared" si="2"/>
        <v>0</v>
      </c>
      <c r="G13" s="30">
        <f t="shared" si="2"/>
        <v>0</v>
      </c>
      <c r="H13" s="30">
        <f t="shared" si="2"/>
        <v>0</v>
      </c>
      <c r="I13" s="30">
        <f t="shared" si="2"/>
        <v>0</v>
      </c>
      <c r="J13" s="30">
        <f t="shared" si="2"/>
        <v>0</v>
      </c>
      <c r="K13" s="30">
        <f t="shared" si="2"/>
        <v>0</v>
      </c>
    </row>
    <row r="14" spans="1:12" ht="15" customHeight="1" thickBot="1" x14ac:dyDescent="0.3">
      <c r="A14" s="57" t="s">
        <v>90</v>
      </c>
      <c r="B14" s="28">
        <f>'3.3.Mat. input 3.4. Mat. troš.'!D46</f>
        <v>0</v>
      </c>
      <c r="C14" s="28">
        <f>'3.3.Mat. input 3.4. Mat. troš.'!E46</f>
        <v>0</v>
      </c>
      <c r="D14" s="28">
        <f>'3.3.Mat. input 3.4. Mat. troš.'!F46</f>
        <v>0</v>
      </c>
      <c r="E14" s="28">
        <f>'3.3.Mat. input 3.4. Mat. troš.'!G46</f>
        <v>0</v>
      </c>
      <c r="F14" s="28">
        <f>'3.3.Mat. input 3.4. Mat. troš.'!H46</f>
        <v>0</v>
      </c>
      <c r="G14" s="28">
        <f>'3.3.Mat. input 3.4. Mat. troš.'!I46</f>
        <v>0</v>
      </c>
      <c r="H14" s="28">
        <f>'3.3.Mat. input 3.4. Mat. troš.'!J46</f>
        <v>0</v>
      </c>
      <c r="I14" s="28">
        <f>'3.3.Mat. input 3.4. Mat. troš.'!K46</f>
        <v>0</v>
      </c>
      <c r="J14" s="28">
        <f>'3.3.Mat. input 3.4. Mat. troš.'!L46</f>
        <v>0</v>
      </c>
      <c r="K14" s="28">
        <f>'3.3.Mat. input 3.4. Mat. troš.'!M46</f>
        <v>0</v>
      </c>
    </row>
    <row r="15" spans="1:12" ht="15" customHeight="1" thickBot="1" x14ac:dyDescent="0.3">
      <c r="A15" s="51" t="s">
        <v>91</v>
      </c>
      <c r="B15" s="28">
        <f>'4.4. Projekcija zaposlenih'!C14</f>
        <v>0</v>
      </c>
      <c r="C15" s="28">
        <f>'4.4. Projekcija zaposlenih'!D14</f>
        <v>0</v>
      </c>
      <c r="D15" s="28">
        <f>'4.4. Projekcija zaposlenih'!E14</f>
        <v>0</v>
      </c>
      <c r="E15" s="28">
        <f>'4.4. Projekcija zaposlenih'!F14</f>
        <v>0</v>
      </c>
      <c r="F15" s="28">
        <f>'4.4. Projekcija zaposlenih'!G14</f>
        <v>0</v>
      </c>
      <c r="G15" s="28">
        <f>'4.4. Projekcija zaposlenih'!H14</f>
        <v>0</v>
      </c>
      <c r="H15" s="28">
        <f>'4.4. Projekcija zaposlenih'!I14</f>
        <v>0</v>
      </c>
      <c r="I15" s="28">
        <f>'4.4. Projekcija zaposlenih'!J14</f>
        <v>0</v>
      </c>
      <c r="J15" s="28">
        <f>'4.4. Projekcija zaposlenih'!K14</f>
        <v>0</v>
      </c>
      <c r="K15" s="28">
        <f>'4.4. Projekcija zaposlenih'!L14</f>
        <v>0</v>
      </c>
    </row>
    <row r="16" spans="1:12" ht="15" customHeight="1" thickBot="1" x14ac:dyDescent="0.3">
      <c r="A16" s="51" t="s">
        <v>92</v>
      </c>
      <c r="B16" s="28">
        <f>'8.3. Obračun amortizacije'!G28</f>
        <v>0</v>
      </c>
      <c r="C16" s="28">
        <f>'8.3. Obračun amortizacije'!H28</f>
        <v>0</v>
      </c>
      <c r="D16" s="28">
        <f>'8.3. Obračun amortizacije'!I28</f>
        <v>0</v>
      </c>
      <c r="E16" s="28">
        <f>'8.3. Obračun amortizacije'!J28</f>
        <v>0</v>
      </c>
      <c r="F16" s="28">
        <f>'8.3. Obračun amortizacije'!K28</f>
        <v>0</v>
      </c>
      <c r="G16" s="28">
        <f>'8.3. Obračun amortizacije'!L28</f>
        <v>0</v>
      </c>
      <c r="H16" s="28">
        <f>'8.3. Obračun amortizacije'!M28</f>
        <v>0</v>
      </c>
      <c r="I16" s="28">
        <f>'8.3. Obračun amortizacije'!N28</f>
        <v>0</v>
      </c>
      <c r="J16" s="28">
        <f>'8.3. Obračun amortizacije'!O28</f>
        <v>0</v>
      </c>
      <c r="K16" s="28">
        <f>'8.3. Obračun amortizacije'!P28</f>
        <v>0</v>
      </c>
    </row>
    <row r="17" spans="1:11" ht="15" customHeight="1" thickBot="1" x14ac:dyDescent="0.3">
      <c r="A17" s="162" t="s">
        <v>93</v>
      </c>
      <c r="B17" s="30">
        <f>SUM(B18)</f>
        <v>0</v>
      </c>
      <c r="C17" s="30">
        <f t="shared" ref="C17:K17" ca="1" si="3">SUM(C18)</f>
        <v>0</v>
      </c>
      <c r="D17" s="30">
        <f t="shared" ca="1" si="3"/>
        <v>0</v>
      </c>
      <c r="E17" s="30">
        <f t="shared" ca="1" si="3"/>
        <v>0</v>
      </c>
      <c r="F17" s="30">
        <f t="shared" ca="1" si="3"/>
        <v>0</v>
      </c>
      <c r="G17" s="30">
        <f t="shared" ca="1" si="3"/>
        <v>0</v>
      </c>
      <c r="H17" s="30">
        <f t="shared" ca="1" si="3"/>
        <v>0</v>
      </c>
      <c r="I17" s="30">
        <f t="shared" ca="1" si="3"/>
        <v>0</v>
      </c>
      <c r="J17" s="30">
        <f t="shared" ca="1" si="3"/>
        <v>0</v>
      </c>
      <c r="K17" s="30">
        <f t="shared" ca="1" si="3"/>
        <v>0</v>
      </c>
    </row>
    <row r="18" spans="1:11" ht="15" customHeight="1" thickBot="1" x14ac:dyDescent="0.3">
      <c r="A18" s="51" t="s">
        <v>94</v>
      </c>
      <c r="B18" s="28">
        <f>'8.5. Izvori finansiranja'!C35</f>
        <v>0</v>
      </c>
      <c r="C18" s="28">
        <f ca="1">'8.5. Izvori finansiranja'!D35</f>
        <v>0</v>
      </c>
      <c r="D18" s="28">
        <f ca="1">'8.5. Izvori finansiranja'!E35</f>
        <v>0</v>
      </c>
      <c r="E18" s="28">
        <f ca="1">'8.5. Izvori finansiranja'!F35</f>
        <v>0</v>
      </c>
      <c r="F18" s="28">
        <f ca="1">'8.5. Izvori finansiranja'!G35</f>
        <v>0</v>
      </c>
      <c r="G18" s="28">
        <f ca="1">'8.5. Izvori finansiranja'!H35</f>
        <v>0</v>
      </c>
      <c r="H18" s="28">
        <f ca="1">'8.5. Izvori finansiranja'!I35</f>
        <v>0</v>
      </c>
      <c r="I18" s="28">
        <f ca="1">'8.5. Izvori finansiranja'!J35</f>
        <v>0</v>
      </c>
      <c r="J18" s="28">
        <f ca="1">'8.5. Izvori finansiranja'!K35</f>
        <v>0</v>
      </c>
      <c r="K18" s="28">
        <f ca="1">'8.5. Izvori finansiranja'!L35</f>
        <v>0</v>
      </c>
    </row>
    <row r="19" spans="1:11" ht="15" customHeight="1" thickBot="1" x14ac:dyDescent="0.3">
      <c r="A19" s="51" t="s">
        <v>95</v>
      </c>
      <c r="B19" s="28"/>
      <c r="C19" s="28"/>
      <c r="D19" s="28"/>
      <c r="E19" s="28"/>
      <c r="F19" s="28"/>
      <c r="G19" s="28"/>
      <c r="H19" s="28"/>
      <c r="I19" s="28"/>
      <c r="J19" s="28"/>
      <c r="K19" s="28"/>
    </row>
    <row r="20" spans="1:11" ht="15" customHeight="1" thickBot="1" x14ac:dyDescent="0.3">
      <c r="A20" s="145" t="s">
        <v>216</v>
      </c>
      <c r="B20" s="30">
        <f t="shared" ref="B20:K20" si="4">B7-B12</f>
        <v>0</v>
      </c>
      <c r="C20" s="30">
        <f t="shared" ca="1" si="4"/>
        <v>0</v>
      </c>
      <c r="D20" s="30">
        <f t="shared" ca="1" si="4"/>
        <v>0</v>
      </c>
      <c r="E20" s="30">
        <f t="shared" ca="1" si="4"/>
        <v>0</v>
      </c>
      <c r="F20" s="30">
        <f t="shared" ca="1" si="4"/>
        <v>0</v>
      </c>
      <c r="G20" s="30">
        <f t="shared" ca="1" si="4"/>
        <v>0</v>
      </c>
      <c r="H20" s="30">
        <f t="shared" ca="1" si="4"/>
        <v>0</v>
      </c>
      <c r="I20" s="30">
        <f t="shared" ca="1" si="4"/>
        <v>0</v>
      </c>
      <c r="J20" s="30">
        <f t="shared" ca="1" si="4"/>
        <v>0</v>
      </c>
      <c r="K20" s="30">
        <f t="shared" ca="1" si="4"/>
        <v>0</v>
      </c>
    </row>
    <row r="21" spans="1:11" ht="15" customHeight="1" thickBot="1" x14ac:dyDescent="0.3">
      <c r="A21" s="52" t="s">
        <v>96</v>
      </c>
      <c r="B21" s="28">
        <f>$B$24*B20</f>
        <v>0</v>
      </c>
      <c r="C21" s="28">
        <f t="shared" ref="C21:K21" ca="1" si="5">$B$24*C20</f>
        <v>0</v>
      </c>
      <c r="D21" s="28">
        <f t="shared" ca="1" si="5"/>
        <v>0</v>
      </c>
      <c r="E21" s="28">
        <f t="shared" ca="1" si="5"/>
        <v>0</v>
      </c>
      <c r="F21" s="28">
        <f t="shared" ca="1" si="5"/>
        <v>0</v>
      </c>
      <c r="G21" s="28">
        <f t="shared" ca="1" si="5"/>
        <v>0</v>
      </c>
      <c r="H21" s="28">
        <f t="shared" ca="1" si="5"/>
        <v>0</v>
      </c>
      <c r="I21" s="28">
        <f t="shared" ca="1" si="5"/>
        <v>0</v>
      </c>
      <c r="J21" s="28">
        <f t="shared" ca="1" si="5"/>
        <v>0</v>
      </c>
      <c r="K21" s="28">
        <f t="shared" ca="1" si="5"/>
        <v>0</v>
      </c>
    </row>
    <row r="22" spans="1:11" ht="15.75" thickBot="1" x14ac:dyDescent="0.3">
      <c r="A22" s="23" t="s">
        <v>97</v>
      </c>
      <c r="B22" s="144">
        <f>B20-B21</f>
        <v>0</v>
      </c>
      <c r="C22" s="144">
        <f t="shared" ref="C22:K22" ca="1" si="6">C20-C21</f>
        <v>0</v>
      </c>
      <c r="D22" s="144">
        <f t="shared" ca="1" si="6"/>
        <v>0</v>
      </c>
      <c r="E22" s="144">
        <f t="shared" ca="1" si="6"/>
        <v>0</v>
      </c>
      <c r="F22" s="144">
        <f t="shared" ca="1" si="6"/>
        <v>0</v>
      </c>
      <c r="G22" s="144">
        <f t="shared" ca="1" si="6"/>
        <v>0</v>
      </c>
      <c r="H22" s="144">
        <f t="shared" ca="1" si="6"/>
        <v>0</v>
      </c>
      <c r="I22" s="144">
        <f t="shared" ca="1" si="6"/>
        <v>0</v>
      </c>
      <c r="J22" s="144">
        <f t="shared" ca="1" si="6"/>
        <v>0</v>
      </c>
      <c r="K22" s="144">
        <f t="shared" ca="1" si="6"/>
        <v>0</v>
      </c>
    </row>
    <row r="23" spans="1:11" x14ac:dyDescent="0.25">
      <c r="A23" s="50"/>
      <c r="B23" s="36"/>
      <c r="C23" s="36"/>
      <c r="D23" s="36"/>
      <c r="E23" s="36"/>
      <c r="F23" s="36"/>
      <c r="G23" s="36"/>
      <c r="H23" s="36"/>
      <c r="I23" s="36"/>
      <c r="J23" s="36"/>
      <c r="K23" s="36"/>
    </row>
    <row r="24" spans="1:11" ht="15.75" thickBot="1" x14ac:dyDescent="0.3">
      <c r="A24" s="23" t="s">
        <v>235</v>
      </c>
      <c r="B24" s="69">
        <v>0.1</v>
      </c>
      <c r="C24" s="70"/>
      <c r="D24" s="71"/>
      <c r="E24" s="72"/>
      <c r="F24" s="72"/>
      <c r="G24" s="72"/>
      <c r="H24" s="72"/>
      <c r="I24" s="72"/>
      <c r="J24" s="72"/>
      <c r="K24" s="72"/>
    </row>
    <row r="25" spans="1:11" ht="15.75" thickBot="1" x14ac:dyDescent="0.3">
      <c r="A25" s="75"/>
      <c r="B25" s="60"/>
      <c r="C25" s="70"/>
      <c r="D25" s="71"/>
      <c r="E25" s="72"/>
      <c r="F25" s="72"/>
      <c r="G25" s="72"/>
      <c r="H25" s="72"/>
      <c r="I25" s="72"/>
      <c r="J25" s="72"/>
      <c r="K25" s="72"/>
    </row>
    <row r="26" spans="1:11" ht="16.5" thickTop="1" thickBot="1" x14ac:dyDescent="0.3">
      <c r="A26" s="24" t="s">
        <v>98</v>
      </c>
      <c r="B26" s="58"/>
      <c r="C26" s="70"/>
      <c r="D26" s="71"/>
      <c r="E26" s="72"/>
      <c r="F26" s="72"/>
      <c r="G26" s="72"/>
      <c r="H26" s="72"/>
      <c r="I26" s="72"/>
      <c r="J26" s="72"/>
      <c r="K26" s="72"/>
    </row>
    <row r="27" spans="1:11" x14ac:dyDescent="0.25">
      <c r="A27" s="76"/>
      <c r="B27" s="73"/>
      <c r="C27" s="70"/>
      <c r="D27" s="71"/>
      <c r="E27" s="72"/>
      <c r="F27" s="72"/>
      <c r="G27" s="72"/>
      <c r="H27" s="72"/>
      <c r="I27" s="72"/>
      <c r="J27" s="72"/>
      <c r="K27" s="72"/>
    </row>
    <row r="28" spans="1:11" ht="15" customHeight="1" thickBot="1" x14ac:dyDescent="0.3">
      <c r="A28" s="77" t="s">
        <v>67</v>
      </c>
    </row>
    <row r="29" spans="1:11" ht="40.5" customHeight="1" thickBot="1" x14ac:dyDescent="0.3">
      <c r="A29" s="372" t="s">
        <v>293</v>
      </c>
      <c r="B29" s="373"/>
      <c r="C29" s="373"/>
      <c r="D29" s="373"/>
      <c r="E29" s="373"/>
      <c r="F29" s="373"/>
      <c r="G29" s="373"/>
      <c r="H29" s="373"/>
      <c r="I29" s="374"/>
    </row>
    <row r="30" spans="1:11" x14ac:dyDescent="0.25">
      <c r="B30" s="78"/>
      <c r="C30" s="78"/>
      <c r="D30" s="78"/>
      <c r="E30" s="78"/>
      <c r="F30" s="78"/>
      <c r="G30" s="78"/>
      <c r="H30" s="78"/>
      <c r="I30" s="78"/>
    </row>
  </sheetData>
  <mergeCells count="3">
    <mergeCell ref="A29:I29"/>
    <mergeCell ref="B5:K5"/>
    <mergeCell ref="A5:A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M29"/>
  <sheetViews>
    <sheetView workbookViewId="0">
      <selection activeCell="A29" sqref="A29"/>
    </sheetView>
  </sheetViews>
  <sheetFormatPr defaultRowHeight="15" x14ac:dyDescent="0.25"/>
  <cols>
    <col min="1" max="1" width="39.5703125" style="49" customWidth="1"/>
    <col min="2" max="11" width="15.28515625" style="49" bestFit="1" customWidth="1"/>
    <col min="12" max="16384" width="9.140625" style="49"/>
  </cols>
  <sheetData>
    <row r="3" spans="1:13" x14ac:dyDescent="0.25">
      <c r="A3" s="44" t="s">
        <v>99</v>
      </c>
      <c r="B3" s="36"/>
      <c r="C3" s="36"/>
      <c r="D3" s="36"/>
      <c r="E3" s="36"/>
      <c r="F3" s="36"/>
      <c r="G3" s="36"/>
      <c r="H3" s="36"/>
      <c r="I3" s="36"/>
      <c r="J3" s="36"/>
      <c r="K3" s="36"/>
    </row>
    <row r="4" spans="1:13" ht="15.75" thickBot="1" x14ac:dyDescent="0.3">
      <c r="A4" s="50"/>
      <c r="B4" s="36">
        <v>2019</v>
      </c>
      <c r="C4" s="36">
        <v>2020</v>
      </c>
      <c r="D4" s="36">
        <v>2021</v>
      </c>
      <c r="E4" s="36">
        <v>2022</v>
      </c>
      <c r="F4" s="36">
        <v>2023</v>
      </c>
      <c r="G4" s="36">
        <v>2024</v>
      </c>
      <c r="H4" s="36">
        <v>2025</v>
      </c>
      <c r="I4" s="36">
        <v>2026</v>
      </c>
      <c r="J4" s="36">
        <v>2027</v>
      </c>
      <c r="K4" s="36">
        <v>2028</v>
      </c>
    </row>
    <row r="5" spans="1:13" x14ac:dyDescent="0.25">
      <c r="A5" s="274" t="s">
        <v>25</v>
      </c>
      <c r="B5" s="288" t="s">
        <v>259</v>
      </c>
      <c r="C5" s="289"/>
      <c r="D5" s="289"/>
      <c r="E5" s="289"/>
      <c r="F5" s="289"/>
      <c r="G5" s="289"/>
      <c r="H5" s="289"/>
      <c r="I5" s="289"/>
      <c r="J5" s="289"/>
      <c r="K5" s="290"/>
    </row>
    <row r="6" spans="1:13" ht="15.75" thickBot="1" x14ac:dyDescent="0.3">
      <c r="A6" s="320"/>
      <c r="B6" s="13">
        <f>'8.6. Bilans uspjeha'!B6</f>
        <v>2019</v>
      </c>
      <c r="C6" s="13">
        <f>'8.6. Bilans uspjeha'!C6</f>
        <v>2020</v>
      </c>
      <c r="D6" s="13">
        <f>'8.6. Bilans uspjeha'!D6</f>
        <v>2021</v>
      </c>
      <c r="E6" s="13">
        <f>'8.6. Bilans uspjeha'!E6</f>
        <v>2022</v>
      </c>
      <c r="F6" s="13">
        <f>'8.6. Bilans uspjeha'!F6</f>
        <v>2023</v>
      </c>
      <c r="G6" s="13">
        <f>'8.6. Bilans uspjeha'!G6</f>
        <v>2024</v>
      </c>
      <c r="H6" s="13">
        <f>'8.6. Bilans uspjeha'!H6</f>
        <v>2025</v>
      </c>
      <c r="I6" s="13">
        <f>'8.6. Bilans uspjeha'!I6</f>
        <v>2026</v>
      </c>
      <c r="J6" s="13">
        <f>'8.6. Bilans uspjeha'!J6</f>
        <v>2027</v>
      </c>
      <c r="K6" s="13">
        <f>'8.6. Bilans uspjeha'!K6</f>
        <v>2028</v>
      </c>
    </row>
    <row r="7" spans="1:13" ht="15" customHeight="1" thickBot="1" x14ac:dyDescent="0.3">
      <c r="A7" s="145" t="s">
        <v>100</v>
      </c>
      <c r="B7" s="30">
        <f>B8+B10+B13+B16</f>
        <v>0</v>
      </c>
      <c r="C7" s="30">
        <f t="shared" ref="C7:K7" si="0">C8+C10+C13+C16</f>
        <v>0</v>
      </c>
      <c r="D7" s="30">
        <f t="shared" si="0"/>
        <v>0</v>
      </c>
      <c r="E7" s="30">
        <f t="shared" si="0"/>
        <v>0</v>
      </c>
      <c r="F7" s="30">
        <f t="shared" si="0"/>
        <v>0</v>
      </c>
      <c r="G7" s="30">
        <f t="shared" si="0"/>
        <v>0</v>
      </c>
      <c r="H7" s="30">
        <f t="shared" si="0"/>
        <v>0</v>
      </c>
      <c r="I7" s="30">
        <f t="shared" si="0"/>
        <v>0</v>
      </c>
      <c r="J7" s="30">
        <f t="shared" si="0"/>
        <v>0</v>
      </c>
      <c r="K7" s="30">
        <f t="shared" si="0"/>
        <v>0</v>
      </c>
    </row>
    <row r="8" spans="1:13" ht="15" customHeight="1" thickBot="1" x14ac:dyDescent="0.3">
      <c r="A8" s="51" t="s">
        <v>196</v>
      </c>
      <c r="B8" s="46">
        <f>B9</f>
        <v>0</v>
      </c>
      <c r="C8" s="46">
        <f t="shared" ref="C8:K8" si="1">C9</f>
        <v>0</v>
      </c>
      <c r="D8" s="46">
        <f t="shared" si="1"/>
        <v>0</v>
      </c>
      <c r="E8" s="46">
        <f t="shared" si="1"/>
        <v>0</v>
      </c>
      <c r="F8" s="46">
        <f t="shared" si="1"/>
        <v>0</v>
      </c>
      <c r="G8" s="46">
        <f t="shared" si="1"/>
        <v>0</v>
      </c>
      <c r="H8" s="46">
        <f t="shared" si="1"/>
        <v>0</v>
      </c>
      <c r="I8" s="46">
        <f t="shared" si="1"/>
        <v>0</v>
      </c>
      <c r="J8" s="46">
        <f t="shared" si="1"/>
        <v>0</v>
      </c>
      <c r="K8" s="46">
        <f t="shared" si="1"/>
        <v>0</v>
      </c>
    </row>
    <row r="9" spans="1:13" ht="15" customHeight="1" thickBot="1" x14ac:dyDescent="0.3">
      <c r="A9" s="51" t="s">
        <v>197</v>
      </c>
      <c r="B9" s="28">
        <f>'8.6. Bilans uspjeha'!B8+'8.6. Bilans uspjeha'!B9+'8.6. Bilans uspjeha'!B10</f>
        <v>0</v>
      </c>
      <c r="C9" s="28">
        <f>'8.6. Bilans uspjeha'!C8+'8.6. Bilans uspjeha'!C9+'8.6. Bilans uspjeha'!C10</f>
        <v>0</v>
      </c>
      <c r="D9" s="28">
        <f>'8.6. Bilans uspjeha'!D8+'8.6. Bilans uspjeha'!D9+'8.6. Bilans uspjeha'!D10</f>
        <v>0</v>
      </c>
      <c r="E9" s="28">
        <f>'8.6. Bilans uspjeha'!E8+'8.6. Bilans uspjeha'!E9+'8.6. Bilans uspjeha'!E10</f>
        <v>0</v>
      </c>
      <c r="F9" s="28">
        <f>'8.6. Bilans uspjeha'!F8+'8.6. Bilans uspjeha'!F9+'8.6. Bilans uspjeha'!F10</f>
        <v>0</v>
      </c>
      <c r="G9" s="28">
        <f>'8.6. Bilans uspjeha'!G8+'8.6. Bilans uspjeha'!G9+'8.6. Bilans uspjeha'!G10</f>
        <v>0</v>
      </c>
      <c r="H9" s="28">
        <f>'8.6. Bilans uspjeha'!H8+'8.6. Bilans uspjeha'!H9+'8.6. Bilans uspjeha'!H10</f>
        <v>0</v>
      </c>
      <c r="I9" s="28">
        <f>'8.6. Bilans uspjeha'!I8+'8.6. Bilans uspjeha'!I9+'8.6. Bilans uspjeha'!I10</f>
        <v>0</v>
      </c>
      <c r="J9" s="28">
        <f>'8.6. Bilans uspjeha'!J8+'8.6. Bilans uspjeha'!J9+'8.6. Bilans uspjeha'!J10</f>
        <v>0</v>
      </c>
      <c r="K9" s="28">
        <f>'8.6. Bilans uspjeha'!K8+'8.6. Bilans uspjeha'!K9+'8.6. Bilans uspjeha'!K10</f>
        <v>0</v>
      </c>
    </row>
    <row r="10" spans="1:13" ht="15" customHeight="1" thickBot="1" x14ac:dyDescent="0.3">
      <c r="A10" s="163" t="s">
        <v>101</v>
      </c>
      <c r="B10" s="30">
        <f>SUM(B11:B12)</f>
        <v>0</v>
      </c>
      <c r="C10" s="30">
        <f t="shared" ref="C10:K10" si="2">SUM(C11:C12)</f>
        <v>0</v>
      </c>
      <c r="D10" s="30">
        <f t="shared" si="2"/>
        <v>0</v>
      </c>
      <c r="E10" s="30">
        <f t="shared" si="2"/>
        <v>0</v>
      </c>
      <c r="F10" s="30">
        <f t="shared" si="2"/>
        <v>0</v>
      </c>
      <c r="G10" s="30">
        <f t="shared" si="2"/>
        <v>0</v>
      </c>
      <c r="H10" s="30">
        <f t="shared" si="2"/>
        <v>0</v>
      </c>
      <c r="I10" s="30">
        <f t="shared" si="2"/>
        <v>0</v>
      </c>
      <c r="J10" s="30">
        <f t="shared" si="2"/>
        <v>0</v>
      </c>
      <c r="K10" s="30">
        <f t="shared" si="2"/>
        <v>0</v>
      </c>
    </row>
    <row r="11" spans="1:13" ht="15" customHeight="1" thickBot="1" x14ac:dyDescent="0.3">
      <c r="A11" s="51" t="s">
        <v>102</v>
      </c>
      <c r="B11" s="28">
        <f>'8.5. Izvori finansiranja'!J4</f>
        <v>0</v>
      </c>
      <c r="C11" s="28"/>
      <c r="D11" s="28"/>
      <c r="E11" s="28"/>
      <c r="F11" s="28"/>
      <c r="G11" s="28"/>
      <c r="H11" s="28"/>
      <c r="I11" s="28"/>
      <c r="J11" s="28"/>
      <c r="K11" s="28"/>
    </row>
    <row r="12" spans="1:13" ht="15" customHeight="1" thickBot="1" x14ac:dyDescent="0.3">
      <c r="A12" s="51" t="s">
        <v>103</v>
      </c>
      <c r="B12" s="28">
        <f>'8.5. Izvori finansiranja'!J9</f>
        <v>0</v>
      </c>
      <c r="C12" s="28"/>
      <c r="D12" s="28"/>
      <c r="E12" s="28"/>
      <c r="F12" s="28"/>
      <c r="G12" s="28"/>
      <c r="H12" s="28"/>
      <c r="I12" s="28"/>
      <c r="J12" s="28"/>
      <c r="K12" s="28"/>
    </row>
    <row r="13" spans="1:13" ht="15" customHeight="1" thickBot="1" x14ac:dyDescent="0.3">
      <c r="A13" s="163" t="s">
        <v>104</v>
      </c>
      <c r="B13" s="30">
        <f>SUM(B14:B15)</f>
        <v>0</v>
      </c>
      <c r="C13" s="30">
        <f t="shared" ref="C13:K13" si="3">SUM(C14:C15)</f>
        <v>0</v>
      </c>
      <c r="D13" s="30">
        <f t="shared" si="3"/>
        <v>0</v>
      </c>
      <c r="E13" s="30">
        <f t="shared" si="3"/>
        <v>0</v>
      </c>
      <c r="F13" s="30">
        <f t="shared" si="3"/>
        <v>0</v>
      </c>
      <c r="G13" s="30">
        <f t="shared" si="3"/>
        <v>0</v>
      </c>
      <c r="H13" s="30">
        <f t="shared" si="3"/>
        <v>0</v>
      </c>
      <c r="I13" s="30">
        <f t="shared" si="3"/>
        <v>0</v>
      </c>
      <c r="J13" s="30">
        <f t="shared" si="3"/>
        <v>0</v>
      </c>
      <c r="K13" s="30">
        <f t="shared" si="3"/>
        <v>0</v>
      </c>
    </row>
    <row r="14" spans="1:13" ht="15" customHeight="1" thickBot="1" x14ac:dyDescent="0.3">
      <c r="A14" s="51" t="s">
        <v>105</v>
      </c>
      <c r="B14" s="28"/>
      <c r="C14" s="28"/>
      <c r="D14" s="28"/>
      <c r="E14" s="28"/>
      <c r="F14" s="28"/>
      <c r="G14" s="28"/>
      <c r="H14" s="28"/>
      <c r="I14" s="28"/>
      <c r="J14" s="28"/>
      <c r="K14" s="28">
        <f>'8.3. Obračun amortizacije'!E13-SUM('8.3. Obračun amortizacije'!G13:P13)</f>
        <v>0</v>
      </c>
    </row>
    <row r="15" spans="1:13" ht="15" customHeight="1" thickBot="1" x14ac:dyDescent="0.3">
      <c r="A15" s="51" t="s">
        <v>106</v>
      </c>
      <c r="B15" s="28"/>
      <c r="C15" s="28"/>
      <c r="D15" s="28"/>
      <c r="E15" s="28"/>
      <c r="F15" s="28"/>
      <c r="G15" s="28"/>
      <c r="H15" s="28"/>
      <c r="I15" s="28"/>
      <c r="J15" s="28"/>
      <c r="K15" s="28"/>
    </row>
    <row r="16" spans="1:13" ht="15" customHeight="1" thickBot="1" x14ac:dyDescent="0.3">
      <c r="A16" s="163" t="s">
        <v>198</v>
      </c>
      <c r="B16" s="164">
        <f>B17</f>
        <v>0</v>
      </c>
      <c r="C16" s="164">
        <f t="shared" ref="C16:K16" si="4">C17</f>
        <v>0</v>
      </c>
      <c r="D16" s="164">
        <f t="shared" si="4"/>
        <v>0</v>
      </c>
      <c r="E16" s="164">
        <f t="shared" si="4"/>
        <v>0</v>
      </c>
      <c r="F16" s="164">
        <f t="shared" si="4"/>
        <v>0</v>
      </c>
      <c r="G16" s="164">
        <f t="shared" si="4"/>
        <v>0</v>
      </c>
      <c r="H16" s="164">
        <f t="shared" si="4"/>
        <v>0</v>
      </c>
      <c r="I16" s="164">
        <f t="shared" si="4"/>
        <v>0</v>
      </c>
      <c r="J16" s="164">
        <f t="shared" si="4"/>
        <v>0</v>
      </c>
      <c r="K16" s="164">
        <f t="shared" si="4"/>
        <v>0</v>
      </c>
      <c r="M16" s="68"/>
    </row>
    <row r="17" spans="1:13" ht="15" customHeight="1" thickBot="1" x14ac:dyDescent="0.3">
      <c r="A17" s="51" t="s">
        <v>199</v>
      </c>
      <c r="B17" s="28">
        <f>IF('8.4. Strukt. i dinamika ulaganj'!B2=YEAR('8.4. Strukt. i dinamika ulaganj'!B33),'8.4. Strukt. i dinamika ulaganj'!B34,0)</f>
        <v>0</v>
      </c>
      <c r="C17" s="28">
        <f>IF('8.4. Strukt. i dinamika ulaganj'!C2=YEAR('8.4. Strukt. i dinamika ulaganj'!B33),'8.4. Strukt. i dinamika ulaganj'!B34,0)</f>
        <v>0</v>
      </c>
      <c r="D17" s="28"/>
      <c r="E17" s="28"/>
      <c r="F17" s="28"/>
      <c r="G17" s="28"/>
      <c r="H17" s="28"/>
      <c r="I17" s="28"/>
      <c r="J17" s="28"/>
      <c r="K17" s="28"/>
      <c r="M17" s="68"/>
    </row>
    <row r="18" spans="1:13" ht="15" customHeight="1" thickBot="1" x14ac:dyDescent="0.3">
      <c r="A18" s="145" t="s">
        <v>107</v>
      </c>
      <c r="B18" s="30">
        <f>SUM(B19:B24)</f>
        <v>0</v>
      </c>
      <c r="C18" s="30">
        <f t="shared" ref="C18:K18" ca="1" si="5">SUM(C19:C24)</f>
        <v>0</v>
      </c>
      <c r="D18" s="30">
        <f t="shared" ca="1" si="5"/>
        <v>0</v>
      </c>
      <c r="E18" s="30">
        <f t="shared" ca="1" si="5"/>
        <v>0</v>
      </c>
      <c r="F18" s="30">
        <f t="shared" ca="1" si="5"/>
        <v>0</v>
      </c>
      <c r="G18" s="30">
        <f t="shared" ca="1" si="5"/>
        <v>0</v>
      </c>
      <c r="H18" s="30">
        <f t="shared" ca="1" si="5"/>
        <v>0</v>
      </c>
      <c r="I18" s="30">
        <f t="shared" ca="1" si="5"/>
        <v>0</v>
      </c>
      <c r="J18" s="30">
        <f t="shared" ca="1" si="5"/>
        <v>0</v>
      </c>
      <c r="K18" s="30">
        <f t="shared" ca="1" si="5"/>
        <v>0</v>
      </c>
    </row>
    <row r="19" spans="1:13" ht="15" customHeight="1" thickBot="1" x14ac:dyDescent="0.3">
      <c r="A19" s="51" t="s">
        <v>108</v>
      </c>
      <c r="B19" s="28">
        <f>'8.4. Strukt. i dinamika ulaganj'!B6</f>
        <v>0</v>
      </c>
      <c r="C19" s="28">
        <f>'8.4. Strukt. i dinamika ulaganj'!C6</f>
        <v>0</v>
      </c>
      <c r="D19" s="28"/>
      <c r="E19" s="28"/>
      <c r="F19" s="28"/>
      <c r="G19" s="28"/>
      <c r="H19" s="28"/>
      <c r="I19" s="28"/>
      <c r="J19" s="28"/>
      <c r="K19" s="28"/>
    </row>
    <row r="20" spans="1:13" ht="15" customHeight="1" thickBot="1" x14ac:dyDescent="0.3">
      <c r="A20" s="51" t="s">
        <v>109</v>
      </c>
      <c r="B20" s="28">
        <f>'8.4. Strukt. i dinamika ulaganj'!D13</f>
        <v>0</v>
      </c>
      <c r="C20" s="28"/>
      <c r="D20" s="28"/>
      <c r="E20" s="28"/>
      <c r="F20" s="28"/>
      <c r="G20" s="28"/>
      <c r="H20" s="28"/>
      <c r="I20" s="28"/>
      <c r="J20" s="28"/>
      <c r="K20" s="28"/>
    </row>
    <row r="21" spans="1:13" ht="15" customHeight="1" thickBot="1" x14ac:dyDescent="0.3">
      <c r="A21" s="57" t="s">
        <v>110</v>
      </c>
      <c r="B21" s="28">
        <f>'3.3.Mat. input 3.4. Mat. troš.'!D46</f>
        <v>0</v>
      </c>
      <c r="C21" s="28">
        <f>'3.3.Mat. input 3.4. Mat. troš.'!E46</f>
        <v>0</v>
      </c>
      <c r="D21" s="28">
        <f>'3.3.Mat. input 3.4. Mat. troš.'!F46</f>
        <v>0</v>
      </c>
      <c r="E21" s="28">
        <f>'3.3.Mat. input 3.4. Mat. troš.'!G46</f>
        <v>0</v>
      </c>
      <c r="F21" s="28">
        <f>'3.3.Mat. input 3.4. Mat. troš.'!H46</f>
        <v>0</v>
      </c>
      <c r="G21" s="28">
        <f>'3.3.Mat. input 3.4. Mat. troš.'!I46</f>
        <v>0</v>
      </c>
      <c r="H21" s="28">
        <f>'3.3.Mat. input 3.4. Mat. troš.'!J46</f>
        <v>0</v>
      </c>
      <c r="I21" s="28">
        <f>'3.3.Mat. input 3.4. Mat. troš.'!K46</f>
        <v>0</v>
      </c>
      <c r="J21" s="28">
        <f>'3.3.Mat. input 3.4. Mat. troš.'!L46</f>
        <v>0</v>
      </c>
      <c r="K21" s="28">
        <f>'3.3.Mat. input 3.4. Mat. troš.'!M46</f>
        <v>0</v>
      </c>
    </row>
    <row r="22" spans="1:13" ht="15" customHeight="1" thickBot="1" x14ac:dyDescent="0.3">
      <c r="A22" s="51" t="s">
        <v>111</v>
      </c>
      <c r="B22" s="28">
        <f>'4.4. Projekcija zaposlenih'!C14</f>
        <v>0</v>
      </c>
      <c r="C22" s="28">
        <f>'4.4. Projekcija zaposlenih'!D14</f>
        <v>0</v>
      </c>
      <c r="D22" s="28">
        <f>'4.4. Projekcija zaposlenih'!E14</f>
        <v>0</v>
      </c>
      <c r="E22" s="28">
        <f>'4.4. Projekcija zaposlenih'!F14</f>
        <v>0</v>
      </c>
      <c r="F22" s="28">
        <f>'4.4. Projekcija zaposlenih'!G14</f>
        <v>0</v>
      </c>
      <c r="G22" s="28">
        <f>'4.4. Projekcija zaposlenih'!H14</f>
        <v>0</v>
      </c>
      <c r="H22" s="28">
        <f>'4.4. Projekcija zaposlenih'!I14</f>
        <v>0</v>
      </c>
      <c r="I22" s="28">
        <f>'4.4. Projekcija zaposlenih'!J14</f>
        <v>0</v>
      </c>
      <c r="J22" s="28">
        <f>'4.4. Projekcija zaposlenih'!K14</f>
        <v>0</v>
      </c>
      <c r="K22" s="28">
        <f>'4.4. Projekcija zaposlenih'!L14</f>
        <v>0</v>
      </c>
    </row>
    <row r="23" spans="1:13" ht="15" customHeight="1" thickBot="1" x14ac:dyDescent="0.3">
      <c r="A23" s="51" t="s">
        <v>112</v>
      </c>
      <c r="B23" s="28">
        <f>'8.6. Bilans uspjeha'!B21</f>
        <v>0</v>
      </c>
      <c r="C23" s="28">
        <f ca="1">'8.6. Bilans uspjeha'!C21</f>
        <v>0</v>
      </c>
      <c r="D23" s="28">
        <f ca="1">'8.6. Bilans uspjeha'!D21</f>
        <v>0</v>
      </c>
      <c r="E23" s="28">
        <f ca="1">'8.6. Bilans uspjeha'!E21</f>
        <v>0</v>
      </c>
      <c r="F23" s="28">
        <f ca="1">'8.6. Bilans uspjeha'!F21</f>
        <v>0</v>
      </c>
      <c r="G23" s="28">
        <f ca="1">'8.6. Bilans uspjeha'!G21</f>
        <v>0</v>
      </c>
      <c r="H23" s="28">
        <f ca="1">'8.6. Bilans uspjeha'!H21</f>
        <v>0</v>
      </c>
      <c r="I23" s="28">
        <f ca="1">'8.6. Bilans uspjeha'!I21</f>
        <v>0</v>
      </c>
      <c r="J23" s="28">
        <f ca="1">'8.6. Bilans uspjeha'!J21</f>
        <v>0</v>
      </c>
      <c r="K23" s="28">
        <f ca="1">'8.6. Bilans uspjeha'!K21</f>
        <v>0</v>
      </c>
    </row>
    <row r="24" spans="1:13" ht="15" customHeight="1" thickBot="1" x14ac:dyDescent="0.3">
      <c r="A24" s="51" t="s">
        <v>113</v>
      </c>
      <c r="B24" s="28">
        <f>'8.5. Izvori finansiranja'!C34</f>
        <v>0</v>
      </c>
      <c r="C24" s="28">
        <f ca="1">'8.5. Izvori finansiranja'!D34</f>
        <v>0</v>
      </c>
      <c r="D24" s="28">
        <f ca="1">'8.5. Izvori finansiranja'!E34</f>
        <v>0</v>
      </c>
      <c r="E24" s="28">
        <f ca="1">'8.5. Izvori finansiranja'!F34</f>
        <v>0</v>
      </c>
      <c r="F24" s="28">
        <f ca="1">'8.5. Izvori finansiranja'!G34</f>
        <v>0</v>
      </c>
      <c r="G24" s="28">
        <f ca="1">'8.5. Izvori finansiranja'!H34</f>
        <v>0</v>
      </c>
      <c r="H24" s="28">
        <f ca="1">'8.5. Izvori finansiranja'!I34</f>
        <v>0</v>
      </c>
      <c r="I24" s="28">
        <f ca="1">'8.5. Izvori finansiranja'!J34</f>
        <v>0</v>
      </c>
      <c r="J24" s="28">
        <f ca="1">'8.5. Izvori finansiranja'!K34</f>
        <v>0</v>
      </c>
      <c r="K24" s="28">
        <f ca="1">'8.5. Izvori finansiranja'!L34</f>
        <v>0</v>
      </c>
    </row>
    <row r="25" spans="1:13" ht="15.75" thickBot="1" x14ac:dyDescent="0.3">
      <c r="A25" s="23" t="s">
        <v>114</v>
      </c>
      <c r="B25" s="144">
        <f>B7-B18</f>
        <v>0</v>
      </c>
      <c r="C25" s="144">
        <f t="shared" ref="C25:K25" ca="1" si="6">C7-C18</f>
        <v>0</v>
      </c>
      <c r="D25" s="144">
        <f t="shared" ca="1" si="6"/>
        <v>0</v>
      </c>
      <c r="E25" s="144">
        <f t="shared" ca="1" si="6"/>
        <v>0</v>
      </c>
      <c r="F25" s="144">
        <f t="shared" ca="1" si="6"/>
        <v>0</v>
      </c>
      <c r="G25" s="144">
        <f t="shared" ca="1" si="6"/>
        <v>0</v>
      </c>
      <c r="H25" s="144">
        <f t="shared" ca="1" si="6"/>
        <v>0</v>
      </c>
      <c r="I25" s="144">
        <f t="shared" ca="1" si="6"/>
        <v>0</v>
      </c>
      <c r="J25" s="144">
        <f t="shared" ca="1" si="6"/>
        <v>0</v>
      </c>
      <c r="K25" s="144">
        <f t="shared" ca="1" si="6"/>
        <v>0</v>
      </c>
    </row>
    <row r="26" spans="1:13" ht="15.75" thickBot="1" x14ac:dyDescent="0.3">
      <c r="A26" s="23" t="s">
        <v>115</v>
      </c>
      <c r="B26" s="144">
        <f>B25</f>
        <v>0</v>
      </c>
      <c r="C26" s="144">
        <f ca="1">B26+C25</f>
        <v>0</v>
      </c>
      <c r="D26" s="144">
        <f ca="1">C26+D25</f>
        <v>0</v>
      </c>
      <c r="E26" s="144">
        <f t="shared" ref="E26:K26" ca="1" si="7">D26+E25</f>
        <v>0</v>
      </c>
      <c r="F26" s="144">
        <f t="shared" ca="1" si="7"/>
        <v>0</v>
      </c>
      <c r="G26" s="144">
        <f t="shared" ca="1" si="7"/>
        <v>0</v>
      </c>
      <c r="H26" s="144">
        <f t="shared" ca="1" si="7"/>
        <v>0</v>
      </c>
      <c r="I26" s="144">
        <f t="shared" ca="1" si="7"/>
        <v>0</v>
      </c>
      <c r="J26" s="144">
        <f t="shared" ca="1" si="7"/>
        <v>0</v>
      </c>
      <c r="K26" s="144">
        <f t="shared" ca="1" si="7"/>
        <v>0</v>
      </c>
    </row>
    <row r="27" spans="1:13" x14ac:dyDescent="0.25">
      <c r="A27" s="36"/>
      <c r="B27" s="36"/>
      <c r="C27" s="36"/>
      <c r="D27" s="36"/>
      <c r="E27" s="36"/>
      <c r="F27" s="36"/>
      <c r="G27" s="36"/>
      <c r="H27" s="36"/>
      <c r="I27" s="36"/>
      <c r="J27" s="36"/>
      <c r="K27" s="36"/>
    </row>
    <row r="28" spans="1:13" x14ac:dyDescent="0.25">
      <c r="A28" s="375" t="s">
        <v>299</v>
      </c>
      <c r="B28" s="375"/>
      <c r="C28" s="375"/>
      <c r="D28" s="375"/>
      <c r="E28" s="375"/>
      <c r="F28" s="375"/>
      <c r="G28" s="375"/>
      <c r="H28" s="375"/>
      <c r="I28" s="375"/>
      <c r="J28" s="375"/>
      <c r="K28" s="375"/>
    </row>
    <row r="29" spans="1:13" x14ac:dyDescent="0.25">
      <c r="A29" s="36"/>
      <c r="B29" s="36"/>
      <c r="C29" s="36"/>
      <c r="D29" s="36"/>
      <c r="E29" s="36"/>
      <c r="F29" s="36"/>
      <c r="G29" s="36"/>
      <c r="H29" s="36"/>
      <c r="I29" s="36"/>
      <c r="J29" s="36"/>
      <c r="K29" s="36"/>
    </row>
  </sheetData>
  <mergeCells count="3">
    <mergeCell ref="B5:K5"/>
    <mergeCell ref="A5:A6"/>
    <mergeCell ref="A28:K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L37"/>
  <sheetViews>
    <sheetView topLeftCell="B1" workbookViewId="0">
      <selection activeCell="A35" sqref="A35:I35"/>
    </sheetView>
  </sheetViews>
  <sheetFormatPr defaultRowHeight="15" x14ac:dyDescent="0.25"/>
  <cols>
    <col min="1" max="1" width="54.85546875" style="49" bestFit="1" customWidth="1"/>
    <col min="2" max="2" width="17.7109375" style="49" bestFit="1" customWidth="1"/>
    <col min="3" max="12" width="15.28515625" style="49" bestFit="1" customWidth="1"/>
    <col min="13" max="16384" width="9.140625" style="49"/>
  </cols>
  <sheetData>
    <row r="3" spans="1:12" x14ac:dyDescent="0.25">
      <c r="A3" s="44" t="s">
        <v>116</v>
      </c>
      <c r="B3" s="50"/>
      <c r="C3" s="36"/>
      <c r="D3" s="36"/>
      <c r="E3" s="36"/>
      <c r="F3" s="36"/>
      <c r="G3" s="36"/>
      <c r="H3" s="36"/>
      <c r="I3" s="36"/>
      <c r="J3" s="36"/>
      <c r="K3" s="36"/>
      <c r="L3" s="36"/>
    </row>
    <row r="4" spans="1:12" ht="15.75" thickBot="1" x14ac:dyDescent="0.3">
      <c r="A4" s="50"/>
      <c r="B4" s="50"/>
      <c r="C4" s="36">
        <v>2019</v>
      </c>
      <c r="D4" s="36">
        <v>2020</v>
      </c>
      <c r="E4" s="36">
        <v>2021</v>
      </c>
      <c r="F4" s="36">
        <v>2022</v>
      </c>
      <c r="G4" s="36">
        <v>2023</v>
      </c>
      <c r="H4" s="36">
        <v>2024</v>
      </c>
      <c r="I4" s="36">
        <v>2025</v>
      </c>
      <c r="J4" s="36">
        <v>2026</v>
      </c>
      <c r="K4" s="36">
        <v>2027</v>
      </c>
      <c r="L4" s="36">
        <v>2028</v>
      </c>
    </row>
    <row r="5" spans="1:12" ht="15" customHeight="1" x14ac:dyDescent="0.25">
      <c r="A5" s="274" t="s">
        <v>25</v>
      </c>
      <c r="B5" s="321" t="s">
        <v>233</v>
      </c>
      <c r="C5" s="311" t="s">
        <v>276</v>
      </c>
      <c r="D5" s="298"/>
      <c r="E5" s="298"/>
      <c r="F5" s="298"/>
      <c r="G5" s="298"/>
      <c r="H5" s="298"/>
      <c r="I5" s="298"/>
      <c r="J5" s="298"/>
      <c r="K5" s="298"/>
      <c r="L5" s="292"/>
    </row>
    <row r="6" spans="1:12" ht="15.75" thickBot="1" x14ac:dyDescent="0.3">
      <c r="A6" s="320"/>
      <c r="B6" s="322"/>
      <c r="C6" s="14">
        <f>'8.7. Novčani tok'!B6</f>
        <v>2019</v>
      </c>
      <c r="D6" s="14">
        <f>'8.7. Novčani tok'!C6</f>
        <v>2020</v>
      </c>
      <c r="E6" s="14">
        <f>'8.7. Novčani tok'!D6</f>
        <v>2021</v>
      </c>
      <c r="F6" s="14">
        <f>'8.7. Novčani tok'!E6</f>
        <v>2022</v>
      </c>
      <c r="G6" s="14">
        <f>'8.7. Novčani tok'!F6</f>
        <v>2023</v>
      </c>
      <c r="H6" s="14">
        <f>'8.7. Novčani tok'!G6</f>
        <v>2024</v>
      </c>
      <c r="I6" s="14">
        <f>'8.7. Novčani tok'!H6</f>
        <v>2025</v>
      </c>
      <c r="J6" s="14">
        <f>'8.7. Novčani tok'!I6</f>
        <v>2026</v>
      </c>
      <c r="K6" s="14">
        <f>'8.7. Novčani tok'!J6</f>
        <v>2027</v>
      </c>
      <c r="L6" s="14">
        <f>'8.7. Novčani tok'!K6</f>
        <v>2028</v>
      </c>
    </row>
    <row r="7" spans="1:12" x14ac:dyDescent="0.25">
      <c r="A7" s="376" t="s">
        <v>117</v>
      </c>
      <c r="B7" s="377"/>
      <c r="C7" s="377"/>
      <c r="D7" s="377"/>
      <c r="E7" s="377"/>
      <c r="F7" s="377"/>
      <c r="G7" s="377"/>
      <c r="H7" s="167"/>
      <c r="I7" s="167"/>
      <c r="J7" s="167"/>
      <c r="K7" s="167"/>
      <c r="L7" s="167"/>
    </row>
    <row r="8" spans="1:12" ht="15.75" thickBot="1" x14ac:dyDescent="0.3">
      <c r="A8" s="51" t="s">
        <v>118</v>
      </c>
      <c r="B8" s="46">
        <f>SUM(B9:B10)</f>
        <v>0</v>
      </c>
      <c r="C8" s="46">
        <f t="shared" ref="C8:L8" si="0">SUM(C9:C10)</f>
        <v>0</v>
      </c>
      <c r="D8" s="46">
        <f t="shared" si="0"/>
        <v>0</v>
      </c>
      <c r="E8" s="46">
        <f t="shared" si="0"/>
        <v>0</v>
      </c>
      <c r="F8" s="46">
        <f t="shared" si="0"/>
        <v>0</v>
      </c>
      <c r="G8" s="46">
        <f t="shared" si="0"/>
        <v>0</v>
      </c>
      <c r="H8" s="46">
        <f t="shared" si="0"/>
        <v>0</v>
      </c>
      <c r="I8" s="46">
        <f t="shared" si="0"/>
        <v>0</v>
      </c>
      <c r="J8" s="46">
        <f t="shared" si="0"/>
        <v>0</v>
      </c>
      <c r="K8" s="46">
        <f t="shared" si="0"/>
        <v>0</v>
      </c>
      <c r="L8" s="46">
        <f t="shared" si="0"/>
        <v>0</v>
      </c>
    </row>
    <row r="9" spans="1:12" ht="15.75" thickBot="1" x14ac:dyDescent="0.3">
      <c r="A9" s="51" t="s">
        <v>119</v>
      </c>
      <c r="B9" s="28"/>
      <c r="C9" s="28">
        <f>'8.4. Strukt. i dinamika ulaganj'!B6-'8.3. Obračun amortizacije'!G13</f>
        <v>0</v>
      </c>
      <c r="D9" s="28"/>
      <c r="E9" s="28"/>
      <c r="F9" s="28"/>
      <c r="G9" s="28"/>
      <c r="H9" s="28"/>
      <c r="I9" s="28"/>
      <c r="J9" s="28"/>
      <c r="K9" s="28"/>
      <c r="L9" s="28"/>
    </row>
    <row r="10" spans="1:12" ht="15.75" thickBot="1" x14ac:dyDescent="0.3">
      <c r="A10" s="51" t="s">
        <v>120</v>
      </c>
      <c r="B10" s="28"/>
      <c r="C10" s="28"/>
      <c r="D10" s="28"/>
      <c r="E10" s="28"/>
      <c r="F10" s="28"/>
      <c r="G10" s="28"/>
      <c r="H10" s="28"/>
      <c r="I10" s="28"/>
      <c r="J10" s="28"/>
      <c r="K10" s="28"/>
      <c r="L10" s="28"/>
    </row>
    <row r="11" spans="1:12" ht="15.75" thickBot="1" x14ac:dyDescent="0.3">
      <c r="A11" s="51" t="s">
        <v>121</v>
      </c>
      <c r="B11" s="46">
        <f>SUM(B12:B14)</f>
        <v>0</v>
      </c>
      <c r="C11" s="46">
        <f t="shared" ref="C11:L11" si="1">SUM(C12:C14)</f>
        <v>0</v>
      </c>
      <c r="D11" s="46">
        <f t="shared" si="1"/>
        <v>0</v>
      </c>
      <c r="E11" s="46">
        <f t="shared" si="1"/>
        <v>0</v>
      </c>
      <c r="F11" s="46">
        <f t="shared" si="1"/>
        <v>0</v>
      </c>
      <c r="G11" s="46">
        <f t="shared" si="1"/>
        <v>0</v>
      </c>
      <c r="H11" s="46">
        <f t="shared" si="1"/>
        <v>0</v>
      </c>
      <c r="I11" s="46">
        <f t="shared" si="1"/>
        <v>0</v>
      </c>
      <c r="J11" s="46">
        <f t="shared" si="1"/>
        <v>0</v>
      </c>
      <c r="K11" s="46">
        <f t="shared" si="1"/>
        <v>0</v>
      </c>
      <c r="L11" s="46">
        <f t="shared" si="1"/>
        <v>0</v>
      </c>
    </row>
    <row r="12" spans="1:12" ht="15.75" thickBot="1" x14ac:dyDescent="0.3">
      <c r="A12" s="51" t="s">
        <v>122</v>
      </c>
      <c r="B12" s="28">
        <f>'8.3. Obračun amortizacije'!E27</f>
        <v>0</v>
      </c>
      <c r="C12" s="28">
        <f>B12-'8.3. Obračun amortizacije'!G27</f>
        <v>0</v>
      </c>
      <c r="D12" s="28">
        <f>C12-'8.3. Obračun amortizacije'!H27</f>
        <v>0</v>
      </c>
      <c r="E12" s="28">
        <f>D12-'8.3. Obračun amortizacije'!I27</f>
        <v>0</v>
      </c>
      <c r="F12" s="28">
        <f>E12-'8.3. Obračun amortizacije'!J27</f>
        <v>0</v>
      </c>
      <c r="G12" s="28">
        <f>F12-'8.3. Obračun amortizacije'!K27</f>
        <v>0</v>
      </c>
      <c r="H12" s="28">
        <f>G12-'8.3. Obračun amortizacije'!L27</f>
        <v>0</v>
      </c>
      <c r="I12" s="28">
        <f>H12-'8.3. Obračun amortizacije'!M27</f>
        <v>0</v>
      </c>
      <c r="J12" s="28">
        <f>I12-'8.3. Obračun amortizacije'!N27</f>
        <v>0</v>
      </c>
      <c r="K12" s="28">
        <f>J12-'8.3. Obračun amortizacije'!O27</f>
        <v>0</v>
      </c>
      <c r="L12" s="28">
        <f>K12-'8.3. Obračun amortizacije'!P27</f>
        <v>0</v>
      </c>
    </row>
    <row r="13" spans="1:12" ht="15.75" thickBot="1" x14ac:dyDescent="0.3">
      <c r="A13" s="51" t="s">
        <v>123</v>
      </c>
      <c r="B13" s="28"/>
      <c r="C13" s="28"/>
      <c r="D13" s="28">
        <f>C9-'8.3. Obračun amortizacije'!H13</f>
        <v>0</v>
      </c>
      <c r="E13" s="28">
        <f>D13-'8.3. Obračun amortizacije'!I13</f>
        <v>0</v>
      </c>
      <c r="F13" s="28">
        <f>E13-'8.3. Obračun amortizacije'!J13</f>
        <v>0</v>
      </c>
      <c r="G13" s="28">
        <f>F13-'8.3. Obračun amortizacije'!K13</f>
        <v>0</v>
      </c>
      <c r="H13" s="28">
        <f>G13-'8.3. Obračun amortizacije'!L13</f>
        <v>0</v>
      </c>
      <c r="I13" s="28">
        <f>H13-'8.3. Obračun amortizacije'!M13</f>
        <v>0</v>
      </c>
      <c r="J13" s="28">
        <f>I13-'8.3. Obračun amortizacije'!N13</f>
        <v>0</v>
      </c>
      <c r="K13" s="28">
        <f>J13-'8.3. Obračun amortizacije'!O13</f>
        <v>0</v>
      </c>
      <c r="L13" s="28">
        <f>K13-'8.3. Obračun amortizacije'!P13</f>
        <v>0</v>
      </c>
    </row>
    <row r="14" spans="1:12" ht="15.75" thickBot="1" x14ac:dyDescent="0.3">
      <c r="A14" s="51" t="s">
        <v>124</v>
      </c>
      <c r="B14" s="28"/>
      <c r="C14" s="28"/>
      <c r="D14" s="28"/>
      <c r="E14" s="28"/>
      <c r="F14" s="28"/>
      <c r="G14" s="28"/>
      <c r="H14" s="28"/>
      <c r="I14" s="28"/>
      <c r="J14" s="28"/>
      <c r="K14" s="28"/>
      <c r="L14" s="28"/>
    </row>
    <row r="15" spans="1:12" ht="15.75" thickBot="1" x14ac:dyDescent="0.3">
      <c r="A15" s="51" t="s">
        <v>125</v>
      </c>
      <c r="B15" s="46">
        <f>SUM(B16:B18)</f>
        <v>0</v>
      </c>
      <c r="C15" s="46">
        <f t="shared" ref="C15:L15" si="2">SUM(C16:C18)</f>
        <v>0</v>
      </c>
      <c r="D15" s="46">
        <f t="shared" ca="1" si="2"/>
        <v>0</v>
      </c>
      <c r="E15" s="46">
        <f t="shared" ca="1" si="2"/>
        <v>0</v>
      </c>
      <c r="F15" s="46">
        <f t="shared" ca="1" si="2"/>
        <v>0</v>
      </c>
      <c r="G15" s="46">
        <f t="shared" ca="1" si="2"/>
        <v>0</v>
      </c>
      <c r="H15" s="46">
        <f t="shared" ca="1" si="2"/>
        <v>0</v>
      </c>
      <c r="I15" s="46">
        <f t="shared" ca="1" si="2"/>
        <v>0</v>
      </c>
      <c r="J15" s="46">
        <f t="shared" ca="1" si="2"/>
        <v>0</v>
      </c>
      <c r="K15" s="46">
        <f t="shared" ca="1" si="2"/>
        <v>0</v>
      </c>
      <c r="L15" s="46">
        <f t="shared" ca="1" si="2"/>
        <v>0</v>
      </c>
    </row>
    <row r="16" spans="1:12" ht="15.75" thickBot="1" x14ac:dyDescent="0.3">
      <c r="A16" s="51" t="s">
        <v>126</v>
      </c>
      <c r="B16" s="28">
        <v>0</v>
      </c>
      <c r="C16" s="28">
        <v>0</v>
      </c>
      <c r="D16" s="28">
        <v>0</v>
      </c>
      <c r="E16" s="28">
        <v>0</v>
      </c>
      <c r="F16" s="28">
        <v>0</v>
      </c>
      <c r="G16" s="28">
        <v>0</v>
      </c>
      <c r="H16" s="28">
        <v>0</v>
      </c>
      <c r="I16" s="28">
        <v>0</v>
      </c>
      <c r="J16" s="28">
        <v>0</v>
      </c>
      <c r="K16" s="28">
        <v>0</v>
      </c>
      <c r="L16" s="28">
        <v>0</v>
      </c>
    </row>
    <row r="17" spans="1:12" ht="15.75" thickBot="1" x14ac:dyDescent="0.3">
      <c r="A17" s="51" t="s">
        <v>127</v>
      </c>
      <c r="B17" s="28">
        <v>0</v>
      </c>
      <c r="C17" s="28">
        <v>0</v>
      </c>
      <c r="D17" s="28">
        <v>0</v>
      </c>
      <c r="E17" s="28">
        <v>0</v>
      </c>
      <c r="F17" s="28">
        <v>0</v>
      </c>
      <c r="G17" s="28">
        <v>0</v>
      </c>
      <c r="H17" s="28">
        <v>0</v>
      </c>
      <c r="I17" s="28">
        <v>0</v>
      </c>
      <c r="J17" s="28">
        <v>0</v>
      </c>
      <c r="K17" s="28">
        <v>0</v>
      </c>
      <c r="L17" s="28">
        <v>0</v>
      </c>
    </row>
    <row r="18" spans="1:12" ht="15.75" thickBot="1" x14ac:dyDescent="0.3">
      <c r="A18" s="51" t="s">
        <v>128</v>
      </c>
      <c r="B18" s="28">
        <v>0</v>
      </c>
      <c r="C18" s="28">
        <f>'8.7. Novčani tok'!B26</f>
        <v>0</v>
      </c>
      <c r="D18" s="28">
        <f ca="1">'8.7. Novčani tok'!C26</f>
        <v>0</v>
      </c>
      <c r="E18" s="28">
        <f ca="1">'8.7. Novčani tok'!D26</f>
        <v>0</v>
      </c>
      <c r="F18" s="28">
        <f ca="1">'8.7. Novčani tok'!E26</f>
        <v>0</v>
      </c>
      <c r="G18" s="28">
        <f ca="1">'8.7. Novčani tok'!F26</f>
        <v>0</v>
      </c>
      <c r="H18" s="28">
        <f ca="1">'8.7. Novčani tok'!G26</f>
        <v>0</v>
      </c>
      <c r="I18" s="28">
        <f ca="1">'8.7. Novčani tok'!H26</f>
        <v>0</v>
      </c>
      <c r="J18" s="28">
        <f ca="1">'8.7. Novčani tok'!I26</f>
        <v>0</v>
      </c>
      <c r="K18" s="28">
        <f ca="1">'8.7. Novčani tok'!J26</f>
        <v>0</v>
      </c>
      <c r="L18" s="28">
        <f ca="1">'8.7. Novčani tok'!K26</f>
        <v>0</v>
      </c>
    </row>
    <row r="19" spans="1:12" ht="15.75" thickBot="1" x14ac:dyDescent="0.3">
      <c r="A19" s="23" t="s">
        <v>129</v>
      </c>
      <c r="B19" s="144">
        <f>B8+B11+B15</f>
        <v>0</v>
      </c>
      <c r="C19" s="144">
        <f t="shared" ref="C19:L19" si="3">C8+C11+C15</f>
        <v>0</v>
      </c>
      <c r="D19" s="144">
        <f t="shared" ca="1" si="3"/>
        <v>0</v>
      </c>
      <c r="E19" s="144">
        <f t="shared" ca="1" si="3"/>
        <v>0</v>
      </c>
      <c r="F19" s="144">
        <f t="shared" ca="1" si="3"/>
        <v>0</v>
      </c>
      <c r="G19" s="144">
        <f t="shared" ca="1" si="3"/>
        <v>0</v>
      </c>
      <c r="H19" s="144">
        <f t="shared" ca="1" si="3"/>
        <v>0</v>
      </c>
      <c r="I19" s="144">
        <f t="shared" ca="1" si="3"/>
        <v>0</v>
      </c>
      <c r="J19" s="144">
        <f t="shared" ca="1" si="3"/>
        <v>0</v>
      </c>
      <c r="K19" s="144">
        <f t="shared" ca="1" si="3"/>
        <v>0</v>
      </c>
      <c r="L19" s="144">
        <f t="shared" ca="1" si="3"/>
        <v>0</v>
      </c>
    </row>
    <row r="20" spans="1:12" ht="15" customHeight="1" x14ac:dyDescent="0.25">
      <c r="A20" s="378" t="s">
        <v>130</v>
      </c>
      <c r="B20" s="379"/>
      <c r="C20" s="379"/>
      <c r="D20" s="379"/>
      <c r="E20" s="379"/>
      <c r="F20" s="379"/>
      <c r="G20" s="379"/>
      <c r="H20" s="165"/>
      <c r="I20" s="165"/>
      <c r="J20" s="165"/>
      <c r="K20" s="165"/>
      <c r="L20" s="165"/>
    </row>
    <row r="21" spans="1:12" ht="15" customHeight="1" thickBot="1" x14ac:dyDescent="0.3">
      <c r="A21" s="51" t="s">
        <v>131</v>
      </c>
      <c r="B21" s="46">
        <f>SUM(B22:B25)</f>
        <v>0</v>
      </c>
      <c r="C21" s="46">
        <f t="shared" ref="C21:L21" si="4">SUM(C22:C25)</f>
        <v>0</v>
      </c>
      <c r="D21" s="46">
        <f t="shared" ca="1" si="4"/>
        <v>0</v>
      </c>
      <c r="E21" s="46">
        <f t="shared" ca="1" si="4"/>
        <v>0</v>
      </c>
      <c r="F21" s="46">
        <f t="shared" ca="1" si="4"/>
        <v>0</v>
      </c>
      <c r="G21" s="46">
        <f t="shared" ca="1" si="4"/>
        <v>0</v>
      </c>
      <c r="H21" s="46">
        <f t="shared" ca="1" si="4"/>
        <v>0</v>
      </c>
      <c r="I21" s="46">
        <f t="shared" ca="1" si="4"/>
        <v>0</v>
      </c>
      <c r="J21" s="46">
        <f t="shared" ca="1" si="4"/>
        <v>0</v>
      </c>
      <c r="K21" s="46">
        <f t="shared" ca="1" si="4"/>
        <v>0</v>
      </c>
      <c r="L21" s="46">
        <f t="shared" ca="1" si="4"/>
        <v>0</v>
      </c>
    </row>
    <row r="22" spans="1:12" ht="15" customHeight="1" thickBot="1" x14ac:dyDescent="0.3">
      <c r="A22" s="51" t="s">
        <v>132</v>
      </c>
      <c r="B22" s="28">
        <v>0</v>
      </c>
      <c r="C22" s="28">
        <v>0</v>
      </c>
      <c r="D22" s="28">
        <v>0</v>
      </c>
      <c r="E22" s="28">
        <v>0</v>
      </c>
      <c r="F22" s="28">
        <v>0</v>
      </c>
      <c r="G22" s="28">
        <v>0</v>
      </c>
      <c r="H22" s="28">
        <v>0</v>
      </c>
      <c r="I22" s="28">
        <v>0</v>
      </c>
      <c r="J22" s="28">
        <v>0</v>
      </c>
      <c r="K22" s="28">
        <v>0</v>
      </c>
      <c r="L22" s="28">
        <v>0</v>
      </c>
    </row>
    <row r="23" spans="1:12" ht="15" customHeight="1" thickBot="1" x14ac:dyDescent="0.3">
      <c r="A23" s="51" t="s">
        <v>133</v>
      </c>
      <c r="B23" s="28">
        <v>0</v>
      </c>
      <c r="C23" s="28">
        <v>0</v>
      </c>
      <c r="D23" s="28">
        <v>0</v>
      </c>
      <c r="E23" s="28">
        <v>0</v>
      </c>
      <c r="F23" s="28">
        <v>0</v>
      </c>
      <c r="G23" s="28">
        <v>0</v>
      </c>
      <c r="H23" s="28">
        <v>0</v>
      </c>
      <c r="I23" s="28">
        <v>0</v>
      </c>
      <c r="J23" s="28">
        <v>0</v>
      </c>
      <c r="K23" s="28">
        <v>0</v>
      </c>
      <c r="L23" s="28">
        <v>0</v>
      </c>
    </row>
    <row r="24" spans="1:12" ht="15" customHeight="1" thickBot="1" x14ac:dyDescent="0.3">
      <c r="A24" s="51" t="s">
        <v>134</v>
      </c>
      <c r="B24" s="28">
        <v>0</v>
      </c>
      <c r="C24" s="28">
        <f>B25+B24</f>
        <v>0</v>
      </c>
      <c r="D24" s="28">
        <f>C25+C24</f>
        <v>0</v>
      </c>
      <c r="E24" s="28">
        <f t="shared" ref="E24:L24" ca="1" si="5">D25+D24</f>
        <v>0</v>
      </c>
      <c r="F24" s="28">
        <f t="shared" ca="1" si="5"/>
        <v>0</v>
      </c>
      <c r="G24" s="28">
        <f t="shared" ca="1" si="5"/>
        <v>0</v>
      </c>
      <c r="H24" s="28">
        <f t="shared" ca="1" si="5"/>
        <v>0</v>
      </c>
      <c r="I24" s="28">
        <f t="shared" ca="1" si="5"/>
        <v>0</v>
      </c>
      <c r="J24" s="28">
        <f t="shared" ca="1" si="5"/>
        <v>0</v>
      </c>
      <c r="K24" s="28">
        <f t="shared" ca="1" si="5"/>
        <v>0</v>
      </c>
      <c r="L24" s="28">
        <f t="shared" ca="1" si="5"/>
        <v>0</v>
      </c>
    </row>
    <row r="25" spans="1:12" ht="15" customHeight="1" thickBot="1" x14ac:dyDescent="0.3">
      <c r="A25" s="51" t="s">
        <v>135</v>
      </c>
      <c r="B25" s="28">
        <v>0</v>
      </c>
      <c r="C25" s="28">
        <f>'8.6. Bilans uspjeha'!B22</f>
        <v>0</v>
      </c>
      <c r="D25" s="28">
        <f ca="1">'8.6. Bilans uspjeha'!C22</f>
        <v>0</v>
      </c>
      <c r="E25" s="28">
        <f ca="1">'8.6. Bilans uspjeha'!D22</f>
        <v>0</v>
      </c>
      <c r="F25" s="28">
        <f ca="1">'8.6. Bilans uspjeha'!E22</f>
        <v>0</v>
      </c>
      <c r="G25" s="28">
        <f ca="1">'8.6. Bilans uspjeha'!F22</f>
        <v>0</v>
      </c>
      <c r="H25" s="28">
        <f ca="1">'8.6. Bilans uspjeha'!G22</f>
        <v>0</v>
      </c>
      <c r="I25" s="28">
        <f ca="1">'8.6. Bilans uspjeha'!H22</f>
        <v>0</v>
      </c>
      <c r="J25" s="28">
        <f ca="1">'8.6. Bilans uspjeha'!I22</f>
        <v>0</v>
      </c>
      <c r="K25" s="28">
        <f ca="1">'8.6. Bilans uspjeha'!J22</f>
        <v>0</v>
      </c>
      <c r="L25" s="28">
        <f ca="1">'8.6. Bilans uspjeha'!K22</f>
        <v>0</v>
      </c>
    </row>
    <row r="26" spans="1:12" ht="15" customHeight="1" thickBot="1" x14ac:dyDescent="0.3">
      <c r="A26" s="51" t="s">
        <v>136</v>
      </c>
      <c r="B26" s="28">
        <f>SUM(B27)</f>
        <v>0</v>
      </c>
      <c r="C26" s="28">
        <f t="shared" ref="C26:L26" si="6">SUM(C27)</f>
        <v>0</v>
      </c>
      <c r="D26" s="28">
        <f t="shared" ca="1" si="6"/>
        <v>0</v>
      </c>
      <c r="E26" s="28">
        <f t="shared" ca="1" si="6"/>
        <v>0</v>
      </c>
      <c r="F26" s="28">
        <f t="shared" ca="1" si="6"/>
        <v>0</v>
      </c>
      <c r="G26" s="28">
        <f t="shared" ca="1" si="6"/>
        <v>0</v>
      </c>
      <c r="H26" s="28">
        <f t="shared" ca="1" si="6"/>
        <v>0</v>
      </c>
      <c r="I26" s="28">
        <f t="shared" ca="1" si="6"/>
        <v>0</v>
      </c>
      <c r="J26" s="28">
        <f t="shared" ca="1" si="6"/>
        <v>0</v>
      </c>
      <c r="K26" s="28">
        <f t="shared" ca="1" si="6"/>
        <v>0</v>
      </c>
      <c r="L26" s="28">
        <f t="shared" ca="1" si="6"/>
        <v>0</v>
      </c>
    </row>
    <row r="27" spans="1:12" ht="15" customHeight="1" thickBot="1" x14ac:dyDescent="0.3">
      <c r="A27" s="51" t="s">
        <v>137</v>
      </c>
      <c r="B27" s="28">
        <v>0</v>
      </c>
      <c r="C27" s="28">
        <f>'8.5. Izvori finansiranja'!C37</f>
        <v>0</v>
      </c>
      <c r="D27" s="28">
        <f ca="1">'8.5. Izvori finansiranja'!D37</f>
        <v>0</v>
      </c>
      <c r="E27" s="28">
        <f ca="1">'8.5. Izvori finansiranja'!E37</f>
        <v>0</v>
      </c>
      <c r="F27" s="28">
        <f ca="1">'8.5. Izvori finansiranja'!F37</f>
        <v>0</v>
      </c>
      <c r="G27" s="28">
        <f ca="1">'8.5. Izvori finansiranja'!G37</f>
        <v>0</v>
      </c>
      <c r="H27" s="28">
        <f ca="1">'8.5. Izvori finansiranja'!H37</f>
        <v>0</v>
      </c>
      <c r="I27" s="28">
        <f ca="1">'8.5. Izvori finansiranja'!I37</f>
        <v>0</v>
      </c>
      <c r="J27" s="28">
        <f ca="1">'8.5. Izvori finansiranja'!J37</f>
        <v>0</v>
      </c>
      <c r="K27" s="28">
        <f ca="1">'8.5. Izvori finansiranja'!K37</f>
        <v>0</v>
      </c>
      <c r="L27" s="28">
        <f ca="1">'8.5. Izvori finansiranja'!L37</f>
        <v>0</v>
      </c>
    </row>
    <row r="28" spans="1:12" ht="15" customHeight="1" thickBot="1" x14ac:dyDescent="0.3">
      <c r="A28" s="51" t="s">
        <v>138</v>
      </c>
      <c r="B28" s="46">
        <f>SUM(B29)</f>
        <v>0</v>
      </c>
      <c r="C28" s="46">
        <f t="shared" ref="C28:L28" si="7">SUM(C29)</f>
        <v>0</v>
      </c>
      <c r="D28" s="46">
        <f t="shared" si="7"/>
        <v>0</v>
      </c>
      <c r="E28" s="46">
        <f t="shared" si="7"/>
        <v>0</v>
      </c>
      <c r="F28" s="46">
        <f t="shared" si="7"/>
        <v>0</v>
      </c>
      <c r="G28" s="46">
        <f t="shared" si="7"/>
        <v>0</v>
      </c>
      <c r="H28" s="46">
        <f t="shared" si="7"/>
        <v>0</v>
      </c>
      <c r="I28" s="46">
        <f t="shared" si="7"/>
        <v>0</v>
      </c>
      <c r="J28" s="46">
        <f t="shared" si="7"/>
        <v>0</v>
      </c>
      <c r="K28" s="46">
        <f t="shared" si="7"/>
        <v>0</v>
      </c>
      <c r="L28" s="46">
        <f t="shared" si="7"/>
        <v>0</v>
      </c>
    </row>
    <row r="29" spans="1:12" ht="15" customHeight="1" thickBot="1" x14ac:dyDescent="0.3">
      <c r="A29" s="51" t="s">
        <v>139</v>
      </c>
      <c r="B29" s="28">
        <v>0</v>
      </c>
      <c r="C29" s="28">
        <v>0</v>
      </c>
      <c r="D29" s="28">
        <v>0</v>
      </c>
      <c r="E29" s="28">
        <v>0</v>
      </c>
      <c r="F29" s="28">
        <v>0</v>
      </c>
      <c r="G29" s="28">
        <v>0</v>
      </c>
      <c r="H29" s="28">
        <v>0</v>
      </c>
      <c r="I29" s="28">
        <v>0</v>
      </c>
      <c r="J29" s="28">
        <v>0</v>
      </c>
      <c r="K29" s="28">
        <v>0</v>
      </c>
      <c r="L29" s="28">
        <v>0</v>
      </c>
    </row>
    <row r="30" spans="1:12" ht="15" customHeight="1" thickBot="1" x14ac:dyDescent="0.3">
      <c r="A30" s="57" t="s">
        <v>140</v>
      </c>
      <c r="B30" s="46">
        <f>SUM(B31)</f>
        <v>0</v>
      </c>
      <c r="C30" s="46">
        <f t="shared" ref="C30:L30" si="8">SUM(C31)</f>
        <v>0</v>
      </c>
      <c r="D30" s="46">
        <f t="shared" si="8"/>
        <v>0</v>
      </c>
      <c r="E30" s="46">
        <f t="shared" si="8"/>
        <v>0</v>
      </c>
      <c r="F30" s="46">
        <f t="shared" si="8"/>
        <v>0</v>
      </c>
      <c r="G30" s="46">
        <f t="shared" si="8"/>
        <v>0</v>
      </c>
      <c r="H30" s="46">
        <f t="shared" si="8"/>
        <v>0</v>
      </c>
      <c r="I30" s="46">
        <f t="shared" si="8"/>
        <v>0</v>
      </c>
      <c r="J30" s="46">
        <f t="shared" si="8"/>
        <v>0</v>
      </c>
      <c r="K30" s="46">
        <f t="shared" si="8"/>
        <v>0</v>
      </c>
      <c r="L30" s="46">
        <f t="shared" si="8"/>
        <v>0</v>
      </c>
    </row>
    <row r="31" spans="1:12" ht="15" customHeight="1" thickBot="1" x14ac:dyDescent="0.3">
      <c r="A31" s="57" t="s">
        <v>141</v>
      </c>
      <c r="B31" s="28">
        <v>0</v>
      </c>
      <c r="C31" s="28">
        <f>'8.4. Strukt. i dinamika ulaganj'!B34-'8.6. Bilans uspjeha'!B11</f>
        <v>0</v>
      </c>
      <c r="D31" s="28">
        <f>C31-'8.6. Bilans uspjeha'!C11</f>
        <v>0</v>
      </c>
      <c r="E31" s="28">
        <f>D31-'8.6. Bilans uspjeha'!D11</f>
        <v>0</v>
      </c>
      <c r="F31" s="28">
        <f>E31-'8.6. Bilans uspjeha'!E11</f>
        <v>0</v>
      </c>
      <c r="G31" s="28">
        <f>F31-'8.6. Bilans uspjeha'!F11</f>
        <v>0</v>
      </c>
      <c r="H31" s="28">
        <f>G31-'8.6. Bilans uspjeha'!G11</f>
        <v>0</v>
      </c>
      <c r="I31" s="28">
        <f>H31-'8.6. Bilans uspjeha'!H11</f>
        <v>0</v>
      </c>
      <c r="J31" s="28">
        <f>I31-'8.6. Bilans uspjeha'!I11</f>
        <v>0</v>
      </c>
      <c r="K31" s="28">
        <f>J31-'8.6. Bilans uspjeha'!J11</f>
        <v>0</v>
      </c>
      <c r="L31" s="28">
        <f>K31-'8.6. Bilans uspjeha'!K11</f>
        <v>0</v>
      </c>
    </row>
    <row r="32" spans="1:12" ht="15" customHeight="1" thickBot="1" x14ac:dyDescent="0.3">
      <c r="A32" s="23" t="s">
        <v>142</v>
      </c>
      <c r="B32" s="144">
        <f>B21+B26+B28+B30</f>
        <v>0</v>
      </c>
      <c r="C32" s="144">
        <f t="shared" ref="C32:L32" si="9">C21+C26+C28+C30</f>
        <v>0</v>
      </c>
      <c r="D32" s="144">
        <f t="shared" ca="1" si="9"/>
        <v>0</v>
      </c>
      <c r="E32" s="144">
        <f t="shared" ca="1" si="9"/>
        <v>0</v>
      </c>
      <c r="F32" s="144">
        <f t="shared" ca="1" si="9"/>
        <v>0</v>
      </c>
      <c r="G32" s="144">
        <f t="shared" ca="1" si="9"/>
        <v>0</v>
      </c>
      <c r="H32" s="144">
        <f t="shared" ca="1" si="9"/>
        <v>0</v>
      </c>
      <c r="I32" s="144">
        <f t="shared" ca="1" si="9"/>
        <v>0</v>
      </c>
      <c r="J32" s="144">
        <f t="shared" ca="1" si="9"/>
        <v>0</v>
      </c>
      <c r="K32" s="144">
        <f t="shared" ca="1" si="9"/>
        <v>0</v>
      </c>
      <c r="L32" s="144">
        <f t="shared" ca="1" si="9"/>
        <v>0</v>
      </c>
    </row>
    <row r="33" spans="1:12" ht="15.75" thickBot="1" x14ac:dyDescent="0.3">
      <c r="A33" s="36"/>
      <c r="B33" s="63"/>
      <c r="C33" s="63"/>
      <c r="D33" s="63"/>
      <c r="E33" s="63"/>
      <c r="F33" s="63"/>
      <c r="G33" s="63"/>
      <c r="H33" s="63"/>
      <c r="I33" s="63"/>
      <c r="J33" s="63"/>
      <c r="K33" s="63"/>
      <c r="L33" s="63"/>
    </row>
    <row r="34" spans="1:12" ht="15.75" thickBot="1" x14ac:dyDescent="0.3">
      <c r="A34" s="266" t="s">
        <v>16</v>
      </c>
      <c r="B34" s="267"/>
      <c r="C34" s="267"/>
      <c r="D34" s="267"/>
      <c r="E34" s="267"/>
      <c r="F34" s="267"/>
      <c r="G34" s="267"/>
      <c r="H34" s="267"/>
      <c r="I34" s="285"/>
      <c r="J34" s="36"/>
      <c r="K34" s="36"/>
      <c r="L34" s="36"/>
    </row>
    <row r="35" spans="1:12" ht="15.75" thickBot="1" x14ac:dyDescent="0.3">
      <c r="A35" s="276" t="s">
        <v>257</v>
      </c>
      <c r="B35" s="277"/>
      <c r="C35" s="277"/>
      <c r="D35" s="277"/>
      <c r="E35" s="277"/>
      <c r="F35" s="277"/>
      <c r="G35" s="277"/>
      <c r="H35" s="277"/>
      <c r="I35" s="278"/>
      <c r="J35" s="36"/>
      <c r="K35" s="36"/>
      <c r="L35" s="36"/>
    </row>
    <row r="36" spans="1:12" ht="15.75" thickBot="1" x14ac:dyDescent="0.3">
      <c r="A36" s="276" t="s">
        <v>143</v>
      </c>
      <c r="B36" s="277"/>
      <c r="C36" s="277"/>
      <c r="D36" s="277"/>
      <c r="E36" s="277"/>
      <c r="F36" s="277"/>
      <c r="G36" s="277"/>
      <c r="H36" s="277"/>
      <c r="I36" s="278"/>
      <c r="J36" s="64"/>
      <c r="K36" s="64"/>
      <c r="L36" s="64"/>
    </row>
    <row r="37" spans="1:12" x14ac:dyDescent="0.25">
      <c r="B37" s="65"/>
      <c r="C37" s="65"/>
      <c r="D37" s="65"/>
      <c r="E37" s="65"/>
      <c r="F37" s="65"/>
      <c r="G37" s="65"/>
      <c r="H37" s="65"/>
      <c r="I37" s="65"/>
      <c r="J37" s="66"/>
      <c r="K37" s="66"/>
      <c r="L37" s="36"/>
    </row>
  </sheetData>
  <mergeCells count="8">
    <mergeCell ref="A35:I35"/>
    <mergeCell ref="A36:I36"/>
    <mergeCell ref="A5:A6"/>
    <mergeCell ref="B5:B6"/>
    <mergeCell ref="A34:I34"/>
    <mergeCell ref="A7:G7"/>
    <mergeCell ref="A20:G20"/>
    <mergeCell ref="C5:L5"/>
  </mergeCells>
  <pageMargins left="0.7" right="0.7" top="0.75" bottom="0.75" header="0.3" footer="0.3"/>
  <pageSetup paperSize="9" orientation="portrait" horizontalDpi="4294967294"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26FF5-E5ED-4962-B13B-9442694718B1}">
  <dimension ref="A3:F15"/>
  <sheetViews>
    <sheetView zoomScale="172" zoomScaleNormal="172" workbookViewId="0">
      <selection activeCell="G12" sqref="G12"/>
    </sheetView>
  </sheetViews>
  <sheetFormatPr defaultRowHeight="15" x14ac:dyDescent="0.25"/>
  <cols>
    <col min="1" max="1" width="28.5703125" style="49" customWidth="1"/>
    <col min="2" max="2" width="23.7109375" style="49" customWidth="1"/>
    <col min="3" max="5" width="15.7109375" style="49" customWidth="1"/>
    <col min="6" max="6" width="14.28515625" style="49" customWidth="1"/>
    <col min="7" max="16384" width="9.140625" style="49"/>
  </cols>
  <sheetData>
    <row r="3" spans="1:6" x14ac:dyDescent="0.25">
      <c r="A3" s="262" t="s">
        <v>227</v>
      </c>
      <c r="B3" s="262"/>
      <c r="C3" s="59"/>
      <c r="D3" s="36"/>
      <c r="E3" s="36"/>
      <c r="F3" s="36"/>
    </row>
    <row r="4" spans="1:6" ht="15.75" thickBot="1" x14ac:dyDescent="0.3">
      <c r="A4" s="50"/>
      <c r="B4" s="50"/>
      <c r="C4" s="36"/>
      <c r="D4" s="36"/>
      <c r="E4" s="36"/>
      <c r="F4" s="36"/>
    </row>
    <row r="5" spans="1:6" ht="15" customHeight="1" thickBot="1" x14ac:dyDescent="0.3">
      <c r="A5" s="274" t="s">
        <v>202</v>
      </c>
      <c r="B5" s="274" t="s">
        <v>144</v>
      </c>
      <c r="C5" s="329" t="s">
        <v>145</v>
      </c>
      <c r="D5" s="330"/>
      <c r="E5" s="331"/>
      <c r="F5" s="36"/>
    </row>
    <row r="6" spans="1:6" ht="15.75" thickBot="1" x14ac:dyDescent="0.3">
      <c r="A6" s="380"/>
      <c r="B6" s="380"/>
      <c r="C6" s="19" t="s">
        <v>203</v>
      </c>
      <c r="D6" s="19" t="s">
        <v>204</v>
      </c>
      <c r="E6" s="19" t="s">
        <v>146</v>
      </c>
      <c r="F6" s="36"/>
    </row>
    <row r="7" spans="1:6" ht="45.75" thickBot="1" x14ac:dyDescent="0.3">
      <c r="A7" s="166" t="s">
        <v>205</v>
      </c>
      <c r="B7" s="62" t="s">
        <v>206</v>
      </c>
      <c r="C7" s="28" t="e">
        <f>INDEX('8.8. Bilans stanja'!C15:L15,MATCH('9.1. Statička ocjena efikasnost'!B11,'8.8. Bilans stanja'!C4:L4,0))</f>
        <v>#N/A</v>
      </c>
      <c r="D7" s="28" t="e">
        <f>INDEX('8.8. Bilans stanja'!C28:L28,MATCH('9.1. Statička ocjena efikasnost'!B11,'8.8. Bilans stanja'!C4:L4,0))</f>
        <v>#N/A</v>
      </c>
      <c r="E7" s="46" t="e">
        <f>C7/D7</f>
        <v>#N/A</v>
      </c>
      <c r="F7" s="36"/>
    </row>
    <row r="8" spans="1:6" ht="30.75" thickBot="1" x14ac:dyDescent="0.3">
      <c r="A8" s="166" t="s">
        <v>207</v>
      </c>
      <c r="B8" s="62" t="s">
        <v>208</v>
      </c>
      <c r="C8" s="28" t="e">
        <f>INDEX('8.6. Bilans uspjeha'!B7:K7,MATCH('9.1. Statička ocjena efikasnost'!B11,'8.6. Bilans uspjeha'!B4:K4,0))</f>
        <v>#N/A</v>
      </c>
      <c r="D8" s="28" t="e">
        <f>INDEX('8.6. Bilans uspjeha'!B12:K12,MATCH('9.1. Statička ocjena efikasnost'!B11,'8.6. Bilans uspjeha'!B4:K4,0))</f>
        <v>#N/A</v>
      </c>
      <c r="E8" s="46" t="e">
        <f>C8/D8</f>
        <v>#N/A</v>
      </c>
      <c r="F8" s="36"/>
    </row>
    <row r="9" spans="1:6" ht="45.75" thickBot="1" x14ac:dyDescent="0.3">
      <c r="A9" s="166" t="s">
        <v>209</v>
      </c>
      <c r="B9" s="62" t="s">
        <v>210</v>
      </c>
      <c r="C9" s="28" t="e">
        <f>SUM(INDEX('8.8. Bilans stanja'!C26:L26,MATCH('9.1. Statička ocjena efikasnost'!B11,'8.8. Bilans stanja'!C4:L4,0)),INDEX('8.8. Bilans stanja'!C28:L28,MATCH('9.1. Statička ocjena efikasnost'!B11,'8.8. Bilans stanja'!C4:L4,0)))</f>
        <v>#N/A</v>
      </c>
      <c r="D9" s="28" t="e">
        <f>INDEX('8.8. Bilans stanja'!C21:L21,MATCH('9.1. Statička ocjena efikasnost'!B11,'8.8. Bilans stanja'!C4:L4,0))</f>
        <v>#N/A</v>
      </c>
      <c r="E9" s="46" t="e">
        <f>C9/D9</f>
        <v>#N/A</v>
      </c>
      <c r="F9" s="36"/>
    </row>
    <row r="10" spans="1:6" ht="15.75" thickBot="1" x14ac:dyDescent="0.3">
      <c r="A10" s="36"/>
      <c r="B10" s="60"/>
      <c r="C10" s="36"/>
      <c r="D10" s="36"/>
      <c r="E10" s="36"/>
      <c r="F10" s="36"/>
    </row>
    <row r="11" spans="1:6" ht="16.5" thickTop="1" thickBot="1" x14ac:dyDescent="0.3">
      <c r="A11" s="24" t="s">
        <v>98</v>
      </c>
      <c r="B11" s="58">
        <f>'8.6. Bilans uspjeha'!B26</f>
        <v>0</v>
      </c>
      <c r="C11" s="36"/>
      <c r="D11" s="36"/>
      <c r="E11" s="36"/>
      <c r="F11" s="36"/>
    </row>
    <row r="12" spans="1:6" ht="15.75" thickBot="1" x14ac:dyDescent="0.3">
      <c r="B12" s="60"/>
      <c r="C12" s="36"/>
      <c r="D12" s="36"/>
      <c r="E12" s="36"/>
      <c r="F12" s="36"/>
    </row>
    <row r="13" spans="1:6" ht="15.75" thickBot="1" x14ac:dyDescent="0.3">
      <c r="A13" s="266" t="s">
        <v>16</v>
      </c>
      <c r="B13" s="267"/>
      <c r="C13" s="267"/>
      <c r="D13" s="267"/>
      <c r="E13" s="267"/>
      <c r="F13" s="285"/>
    </row>
    <row r="14" spans="1:6" ht="48.75" customHeight="1" thickBot="1" x14ac:dyDescent="0.3">
      <c r="A14" s="263" t="s">
        <v>292</v>
      </c>
      <c r="B14" s="264"/>
      <c r="C14" s="264"/>
      <c r="D14" s="264"/>
      <c r="E14" s="264"/>
      <c r="F14" s="295"/>
    </row>
    <row r="15" spans="1:6" ht="15.75" thickBot="1" x14ac:dyDescent="0.3">
      <c r="A15" s="276" t="s">
        <v>211</v>
      </c>
      <c r="B15" s="277"/>
      <c r="C15" s="277"/>
      <c r="D15" s="277"/>
      <c r="E15" s="277"/>
      <c r="F15" s="278"/>
    </row>
  </sheetData>
  <mergeCells count="7">
    <mergeCell ref="A15:F15"/>
    <mergeCell ref="A3:B3"/>
    <mergeCell ref="A5:A6"/>
    <mergeCell ref="B5:B6"/>
    <mergeCell ref="C5:E5"/>
    <mergeCell ref="A13:F13"/>
    <mergeCell ref="A14:F1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K27"/>
  <sheetViews>
    <sheetView topLeftCell="A4" workbookViewId="0">
      <selection activeCell="A27" sqref="A27:J27"/>
    </sheetView>
  </sheetViews>
  <sheetFormatPr defaultRowHeight="15" x14ac:dyDescent="0.25"/>
  <cols>
    <col min="1" max="1" width="39.140625" style="49" customWidth="1"/>
    <col min="2" max="2" width="16" style="49" bestFit="1" customWidth="1"/>
    <col min="3" max="11" width="15.28515625" style="49" bestFit="1" customWidth="1"/>
    <col min="12" max="16384" width="9.140625" style="49"/>
  </cols>
  <sheetData>
    <row r="3" spans="1:11" x14ac:dyDescent="0.25">
      <c r="A3" s="44" t="s">
        <v>147</v>
      </c>
      <c r="B3" s="36"/>
      <c r="C3" s="36"/>
      <c r="D3" s="36"/>
      <c r="E3" s="36"/>
      <c r="F3" s="36"/>
      <c r="G3" s="36"/>
      <c r="H3" s="36"/>
      <c r="I3" s="36"/>
      <c r="J3" s="36"/>
      <c r="K3" s="36"/>
    </row>
    <row r="4" spans="1:11" ht="15.75" thickBot="1" x14ac:dyDescent="0.3">
      <c r="A4" s="50"/>
      <c r="B4" s="36"/>
      <c r="C4" s="36"/>
      <c r="D4" s="36"/>
      <c r="E4" s="36"/>
      <c r="F4" s="36"/>
      <c r="G4" s="36"/>
      <c r="H4" s="36"/>
      <c r="I4" s="36"/>
      <c r="J4" s="36"/>
      <c r="K4" s="36"/>
    </row>
    <row r="5" spans="1:11" x14ac:dyDescent="0.25">
      <c r="A5" s="274" t="s">
        <v>25</v>
      </c>
      <c r="B5" s="311" t="s">
        <v>270</v>
      </c>
      <c r="C5" s="298"/>
      <c r="D5" s="298"/>
      <c r="E5" s="298"/>
      <c r="F5" s="298"/>
      <c r="G5" s="298"/>
      <c r="H5" s="298"/>
      <c r="I5" s="298"/>
      <c r="J5" s="298"/>
      <c r="K5" s="292"/>
    </row>
    <row r="6" spans="1:11" ht="15.75" thickBot="1" x14ac:dyDescent="0.3">
      <c r="A6" s="320"/>
      <c r="B6" s="14">
        <f>'8.8. Bilans stanja'!C6</f>
        <v>2019</v>
      </c>
      <c r="C6" s="14">
        <f>'8.8. Bilans stanja'!D6</f>
        <v>2020</v>
      </c>
      <c r="D6" s="14">
        <f>'8.8. Bilans stanja'!E6</f>
        <v>2021</v>
      </c>
      <c r="E6" s="14">
        <f>'8.8. Bilans stanja'!F6</f>
        <v>2022</v>
      </c>
      <c r="F6" s="14">
        <f>'8.8. Bilans stanja'!G6</f>
        <v>2023</v>
      </c>
      <c r="G6" s="14">
        <f>'8.8. Bilans stanja'!H6</f>
        <v>2024</v>
      </c>
      <c r="H6" s="14">
        <f>'8.8. Bilans stanja'!I6</f>
        <v>2025</v>
      </c>
      <c r="I6" s="14">
        <f>'8.8. Bilans stanja'!J6</f>
        <v>2026</v>
      </c>
      <c r="J6" s="14">
        <f>'8.8. Bilans stanja'!K6</f>
        <v>2027</v>
      </c>
      <c r="K6" s="14">
        <f>'8.8. Bilans stanja'!L6</f>
        <v>2028</v>
      </c>
    </row>
    <row r="7" spans="1:11" ht="15.75" thickBot="1" x14ac:dyDescent="0.3">
      <c r="A7" s="23" t="s">
        <v>100</v>
      </c>
      <c r="B7" s="144">
        <f>B8+B9+B12</f>
        <v>0</v>
      </c>
      <c r="C7" s="144">
        <f t="shared" ref="C7:K7" si="0">C8+C9+C12</f>
        <v>0</v>
      </c>
      <c r="D7" s="144">
        <f t="shared" si="0"/>
        <v>0</v>
      </c>
      <c r="E7" s="144">
        <f t="shared" si="0"/>
        <v>0</v>
      </c>
      <c r="F7" s="144">
        <f t="shared" si="0"/>
        <v>0</v>
      </c>
      <c r="G7" s="144">
        <f t="shared" si="0"/>
        <v>0</v>
      </c>
      <c r="H7" s="144">
        <f t="shared" si="0"/>
        <v>0</v>
      </c>
      <c r="I7" s="144">
        <f t="shared" si="0"/>
        <v>0</v>
      </c>
      <c r="J7" s="144">
        <f t="shared" si="0"/>
        <v>0</v>
      </c>
      <c r="K7" s="144">
        <f t="shared" si="0"/>
        <v>0</v>
      </c>
    </row>
    <row r="8" spans="1:11" ht="15.75" thickBot="1" x14ac:dyDescent="0.3">
      <c r="A8" s="51" t="s">
        <v>196</v>
      </c>
      <c r="B8" s="28">
        <f>'8.7. Novčani tok'!B8</f>
        <v>0</v>
      </c>
      <c r="C8" s="28">
        <f>'8.7. Novčani tok'!C8</f>
        <v>0</v>
      </c>
      <c r="D8" s="28">
        <f>'8.7. Novčani tok'!D8</f>
        <v>0</v>
      </c>
      <c r="E8" s="28">
        <f>'8.7. Novčani tok'!E8</f>
        <v>0</v>
      </c>
      <c r="F8" s="28">
        <f>'8.7. Novčani tok'!F8</f>
        <v>0</v>
      </c>
      <c r="G8" s="28">
        <f>'8.7. Novčani tok'!G8</f>
        <v>0</v>
      </c>
      <c r="H8" s="28">
        <f>'8.7. Novčani tok'!H8</f>
        <v>0</v>
      </c>
      <c r="I8" s="28">
        <f>'8.7. Novčani tok'!I8</f>
        <v>0</v>
      </c>
      <c r="J8" s="28">
        <f>'8.7. Novčani tok'!J8</f>
        <v>0</v>
      </c>
      <c r="K8" s="28">
        <f>'8.7. Novčani tok'!K8</f>
        <v>0</v>
      </c>
    </row>
    <row r="9" spans="1:11" ht="15.75" thickBot="1" x14ac:dyDescent="0.3">
      <c r="A9" s="51" t="s">
        <v>228</v>
      </c>
      <c r="B9" s="46">
        <f>SUM(B10:B11)</f>
        <v>0</v>
      </c>
      <c r="C9" s="46">
        <f t="shared" ref="C9:K9" si="1">SUM(C10:C11)</f>
        <v>0</v>
      </c>
      <c r="D9" s="46">
        <f t="shared" si="1"/>
        <v>0</v>
      </c>
      <c r="E9" s="46">
        <f t="shared" si="1"/>
        <v>0</v>
      </c>
      <c r="F9" s="46">
        <f t="shared" si="1"/>
        <v>0</v>
      </c>
      <c r="G9" s="46">
        <f t="shared" si="1"/>
        <v>0</v>
      </c>
      <c r="H9" s="46">
        <f t="shared" si="1"/>
        <v>0</v>
      </c>
      <c r="I9" s="46">
        <f t="shared" si="1"/>
        <v>0</v>
      </c>
      <c r="J9" s="46">
        <f t="shared" si="1"/>
        <v>0</v>
      </c>
      <c r="K9" s="46">
        <f t="shared" si="1"/>
        <v>0</v>
      </c>
    </row>
    <row r="10" spans="1:11" ht="15.75" thickBot="1" x14ac:dyDescent="0.3">
      <c r="A10" s="51" t="s">
        <v>148</v>
      </c>
      <c r="B10" s="28"/>
      <c r="C10" s="28"/>
      <c r="D10" s="28"/>
      <c r="E10" s="28"/>
      <c r="F10" s="28"/>
      <c r="G10" s="28"/>
      <c r="H10" s="28"/>
      <c r="I10" s="28"/>
      <c r="J10" s="28"/>
      <c r="K10" s="28">
        <f>'8.7. Novčani tok'!K14</f>
        <v>0</v>
      </c>
    </row>
    <row r="11" spans="1:11" ht="15.75" thickBot="1" x14ac:dyDescent="0.3">
      <c r="A11" s="51" t="s">
        <v>149</v>
      </c>
      <c r="B11" s="28"/>
      <c r="C11" s="28"/>
      <c r="D11" s="28"/>
      <c r="E11" s="28"/>
      <c r="F11" s="28"/>
      <c r="G11" s="28"/>
      <c r="H11" s="28"/>
      <c r="I11" s="28"/>
      <c r="J11" s="28"/>
      <c r="K11" s="28"/>
    </row>
    <row r="12" spans="1:11" ht="15.75" thickBot="1" x14ac:dyDescent="0.3">
      <c r="A12" s="51" t="s">
        <v>200</v>
      </c>
      <c r="B12" s="28">
        <f>'8.7. Novčani tok'!B17</f>
        <v>0</v>
      </c>
      <c r="C12" s="28"/>
      <c r="D12" s="28"/>
      <c r="E12" s="28"/>
      <c r="F12" s="28"/>
      <c r="G12" s="28"/>
      <c r="H12" s="28"/>
      <c r="I12" s="28"/>
      <c r="J12" s="28"/>
      <c r="K12" s="28"/>
    </row>
    <row r="13" spans="1:11" ht="15.75" thickBot="1" x14ac:dyDescent="0.3">
      <c r="A13" s="23" t="s">
        <v>107</v>
      </c>
      <c r="B13" s="144">
        <f>SUM(B14:B19)</f>
        <v>0</v>
      </c>
      <c r="C13" s="144">
        <f t="shared" ref="C13:K13" ca="1" si="2">SUM(C14:C19)</f>
        <v>0</v>
      </c>
      <c r="D13" s="144">
        <f t="shared" ca="1" si="2"/>
        <v>0</v>
      </c>
      <c r="E13" s="144">
        <f t="shared" ca="1" si="2"/>
        <v>0</v>
      </c>
      <c r="F13" s="144">
        <f t="shared" ca="1" si="2"/>
        <v>0</v>
      </c>
      <c r="G13" s="144">
        <f t="shared" ca="1" si="2"/>
        <v>0</v>
      </c>
      <c r="H13" s="144">
        <f t="shared" ca="1" si="2"/>
        <v>0</v>
      </c>
      <c r="I13" s="144">
        <f t="shared" ca="1" si="2"/>
        <v>0</v>
      </c>
      <c r="J13" s="144">
        <f t="shared" ca="1" si="2"/>
        <v>0</v>
      </c>
      <c r="K13" s="46">
        <f t="shared" ca="1" si="2"/>
        <v>0</v>
      </c>
    </row>
    <row r="14" spans="1:11" ht="15" customHeight="1" thickBot="1" x14ac:dyDescent="0.3">
      <c r="A14" s="51" t="s">
        <v>150</v>
      </c>
      <c r="B14" s="28">
        <f>'8.8. Bilans stanja'!B19</f>
        <v>0</v>
      </c>
      <c r="C14" s="28"/>
      <c r="D14" s="28"/>
      <c r="E14" s="28"/>
      <c r="F14" s="28"/>
      <c r="G14" s="28"/>
      <c r="H14" s="28"/>
      <c r="I14" s="28"/>
      <c r="J14" s="28"/>
      <c r="K14" s="28"/>
    </row>
    <row r="15" spans="1:11" ht="15" customHeight="1" thickBot="1" x14ac:dyDescent="0.3">
      <c r="A15" s="51" t="s">
        <v>108</v>
      </c>
      <c r="B15" s="28">
        <f>'8.4. Strukt. i dinamika ulaganj'!B6</f>
        <v>0</v>
      </c>
      <c r="C15" s="28">
        <f>'8.4. Strukt. i dinamika ulaganj'!C6</f>
        <v>0</v>
      </c>
      <c r="D15" s="28"/>
      <c r="E15" s="28"/>
      <c r="F15" s="28"/>
      <c r="G15" s="28"/>
      <c r="H15" s="28"/>
      <c r="I15" s="28"/>
      <c r="J15" s="28"/>
      <c r="K15" s="28"/>
    </row>
    <row r="16" spans="1:11" ht="15" customHeight="1" thickBot="1" x14ac:dyDescent="0.3">
      <c r="A16" s="51" t="s">
        <v>109</v>
      </c>
      <c r="B16" s="28">
        <f>'8.4. Strukt. i dinamika ulaganj'!B13</f>
        <v>0</v>
      </c>
      <c r="C16" s="28">
        <f>'8.4. Strukt. i dinamika ulaganj'!C13</f>
        <v>0</v>
      </c>
      <c r="D16" s="28"/>
      <c r="E16" s="28"/>
      <c r="F16" s="28"/>
      <c r="G16" s="28"/>
      <c r="H16" s="28"/>
      <c r="I16" s="28"/>
      <c r="J16" s="28"/>
      <c r="K16" s="28"/>
    </row>
    <row r="17" spans="1:11" ht="15" customHeight="1" thickBot="1" x14ac:dyDescent="0.3">
      <c r="A17" s="57" t="s">
        <v>110</v>
      </c>
      <c r="B17" s="28">
        <f>'8.6. Bilans uspjeha'!B14</f>
        <v>0</v>
      </c>
      <c r="C17" s="28">
        <f>'8.6. Bilans uspjeha'!C14</f>
        <v>0</v>
      </c>
      <c r="D17" s="28">
        <f>'8.6. Bilans uspjeha'!D14</f>
        <v>0</v>
      </c>
      <c r="E17" s="28">
        <f>'8.6. Bilans uspjeha'!E14</f>
        <v>0</v>
      </c>
      <c r="F17" s="28">
        <f>'8.6. Bilans uspjeha'!F14</f>
        <v>0</v>
      </c>
      <c r="G17" s="28">
        <f>'8.6. Bilans uspjeha'!G14</f>
        <v>0</v>
      </c>
      <c r="H17" s="28">
        <f>'8.6. Bilans uspjeha'!H14</f>
        <v>0</v>
      </c>
      <c r="I17" s="28">
        <f>'8.6. Bilans uspjeha'!I14</f>
        <v>0</v>
      </c>
      <c r="J17" s="28">
        <f>'8.6. Bilans uspjeha'!J14</f>
        <v>0</v>
      </c>
      <c r="K17" s="28">
        <f>'8.6. Bilans uspjeha'!K14</f>
        <v>0</v>
      </c>
    </row>
    <row r="18" spans="1:11" ht="15" customHeight="1" thickBot="1" x14ac:dyDescent="0.3">
      <c r="A18" s="51" t="s">
        <v>111</v>
      </c>
      <c r="B18" s="28">
        <f>'4.4. Projekcija zaposlenih'!C14</f>
        <v>0</v>
      </c>
      <c r="C18" s="28">
        <f>'4.4. Projekcija zaposlenih'!D14</f>
        <v>0</v>
      </c>
      <c r="D18" s="28">
        <f>'4.4. Projekcija zaposlenih'!E14</f>
        <v>0</v>
      </c>
      <c r="E18" s="28">
        <f>'4.4. Projekcija zaposlenih'!F14</f>
        <v>0</v>
      </c>
      <c r="F18" s="28">
        <f>'4.4. Projekcija zaposlenih'!G14</f>
        <v>0</v>
      </c>
      <c r="G18" s="28">
        <f>'4.4. Projekcija zaposlenih'!H14</f>
        <v>0</v>
      </c>
      <c r="H18" s="28">
        <f>'4.4. Projekcija zaposlenih'!I14</f>
        <v>0</v>
      </c>
      <c r="I18" s="28">
        <f>'4.4. Projekcija zaposlenih'!J14</f>
        <v>0</v>
      </c>
      <c r="J18" s="28">
        <f>'4.4. Projekcija zaposlenih'!K14</f>
        <v>0</v>
      </c>
      <c r="K18" s="28">
        <f>'4.4. Projekcija zaposlenih'!L14</f>
        <v>0</v>
      </c>
    </row>
    <row r="19" spans="1:11" ht="15" customHeight="1" thickBot="1" x14ac:dyDescent="0.3">
      <c r="A19" s="51" t="s">
        <v>112</v>
      </c>
      <c r="B19" s="28">
        <f>'8.6. Bilans uspjeha'!B21</f>
        <v>0</v>
      </c>
      <c r="C19" s="28">
        <f ca="1">'8.6. Bilans uspjeha'!C21</f>
        <v>0</v>
      </c>
      <c r="D19" s="28">
        <f ca="1">'8.6. Bilans uspjeha'!D21</f>
        <v>0</v>
      </c>
      <c r="E19" s="28">
        <f ca="1">'8.6. Bilans uspjeha'!E21</f>
        <v>0</v>
      </c>
      <c r="F19" s="28">
        <f ca="1">'8.6. Bilans uspjeha'!F21</f>
        <v>0</v>
      </c>
      <c r="G19" s="28">
        <f ca="1">'8.6. Bilans uspjeha'!G21</f>
        <v>0</v>
      </c>
      <c r="H19" s="28">
        <f ca="1">'8.6. Bilans uspjeha'!H21</f>
        <v>0</v>
      </c>
      <c r="I19" s="28">
        <f ca="1">'8.6. Bilans uspjeha'!I21</f>
        <v>0</v>
      </c>
      <c r="J19" s="28">
        <f ca="1">'8.6. Bilans uspjeha'!J21</f>
        <v>0</v>
      </c>
      <c r="K19" s="28">
        <f ca="1">'8.6. Bilans uspjeha'!K21</f>
        <v>0</v>
      </c>
    </row>
    <row r="20" spans="1:11" ht="15.75" thickBot="1" x14ac:dyDescent="0.3">
      <c r="A20" s="23" t="s">
        <v>151</v>
      </c>
      <c r="B20" s="144">
        <f>B7-B13</f>
        <v>0</v>
      </c>
      <c r="C20" s="144">
        <f t="shared" ref="C20:K20" ca="1" si="3">C7-C13</f>
        <v>0</v>
      </c>
      <c r="D20" s="144">
        <f t="shared" ca="1" si="3"/>
        <v>0</v>
      </c>
      <c r="E20" s="144">
        <f t="shared" ca="1" si="3"/>
        <v>0</v>
      </c>
      <c r="F20" s="144">
        <f t="shared" ca="1" si="3"/>
        <v>0</v>
      </c>
      <c r="G20" s="144">
        <f t="shared" ca="1" si="3"/>
        <v>0</v>
      </c>
      <c r="H20" s="144">
        <f t="shared" ca="1" si="3"/>
        <v>0</v>
      </c>
      <c r="I20" s="144">
        <f t="shared" ca="1" si="3"/>
        <v>0</v>
      </c>
      <c r="J20" s="144">
        <f t="shared" ca="1" si="3"/>
        <v>0</v>
      </c>
      <c r="K20" s="144">
        <f t="shared" ca="1" si="3"/>
        <v>0</v>
      </c>
    </row>
    <row r="21" spans="1:11" ht="15.75" thickBot="1" x14ac:dyDescent="0.3">
      <c r="A21" s="23" t="s">
        <v>152</v>
      </c>
      <c r="B21" s="144">
        <f>B20</f>
        <v>0</v>
      </c>
      <c r="C21" s="144">
        <f ca="1">B21+C20</f>
        <v>0</v>
      </c>
      <c r="D21" s="144">
        <f t="shared" ref="D21:K21" ca="1" si="4">C21+D20</f>
        <v>0</v>
      </c>
      <c r="E21" s="144">
        <f t="shared" ca="1" si="4"/>
        <v>0</v>
      </c>
      <c r="F21" s="144">
        <f t="shared" ca="1" si="4"/>
        <v>0</v>
      </c>
      <c r="G21" s="144">
        <f t="shared" ca="1" si="4"/>
        <v>0</v>
      </c>
      <c r="H21" s="144">
        <f t="shared" ca="1" si="4"/>
        <v>0</v>
      </c>
      <c r="I21" s="144">
        <f t="shared" ca="1" si="4"/>
        <v>0</v>
      </c>
      <c r="J21" s="144">
        <f t="shared" ca="1" si="4"/>
        <v>0</v>
      </c>
      <c r="K21" s="144">
        <f t="shared" ca="1" si="4"/>
        <v>0</v>
      </c>
    </row>
    <row r="22" spans="1:11" ht="15.75" thickBot="1" x14ac:dyDescent="0.3">
      <c r="A22" s="50"/>
      <c r="B22" s="36"/>
      <c r="C22" s="36"/>
      <c r="D22" s="36"/>
      <c r="E22" s="36"/>
      <c r="F22" s="36"/>
      <c r="G22" s="36"/>
      <c r="H22" s="36"/>
      <c r="I22" s="36"/>
      <c r="J22" s="36"/>
      <c r="K22" s="36"/>
    </row>
    <row r="23" spans="1:11" ht="16.5" thickTop="1" thickBot="1" x14ac:dyDescent="0.3">
      <c r="A23" s="43" t="s">
        <v>237</v>
      </c>
      <c r="B23" s="53"/>
      <c r="C23" s="36"/>
      <c r="D23" s="36"/>
      <c r="E23" s="36"/>
      <c r="F23" s="36"/>
      <c r="G23" s="36"/>
      <c r="H23" s="36"/>
      <c r="I23" s="36"/>
      <c r="J23" s="36"/>
      <c r="K23" s="36"/>
    </row>
    <row r="24" spans="1:11" ht="15.75" thickBot="1" x14ac:dyDescent="0.3">
      <c r="A24" s="36"/>
      <c r="B24" s="36"/>
      <c r="C24" s="36"/>
      <c r="D24" s="36"/>
      <c r="E24" s="36"/>
      <c r="F24" s="36"/>
      <c r="G24" s="36"/>
      <c r="H24" s="36"/>
      <c r="I24" s="36"/>
      <c r="J24" s="36"/>
      <c r="K24" s="36"/>
    </row>
    <row r="25" spans="1:11" ht="15.75" thickBot="1" x14ac:dyDescent="0.3">
      <c r="A25" s="266" t="s">
        <v>16</v>
      </c>
      <c r="B25" s="267"/>
      <c r="C25" s="267"/>
      <c r="D25" s="267"/>
      <c r="E25" s="267"/>
      <c r="F25" s="267"/>
      <c r="G25" s="267"/>
      <c r="H25" s="267"/>
      <c r="I25" s="267"/>
      <c r="J25" s="285"/>
      <c r="K25" s="54"/>
    </row>
    <row r="26" spans="1:11" ht="15.75" thickBot="1" x14ac:dyDescent="0.3">
      <c r="A26" s="276" t="s">
        <v>229</v>
      </c>
      <c r="B26" s="277"/>
      <c r="C26" s="277"/>
      <c r="D26" s="277"/>
      <c r="E26" s="277"/>
      <c r="F26" s="277"/>
      <c r="G26" s="277"/>
      <c r="H26" s="277"/>
      <c r="I26" s="277"/>
      <c r="J26" s="278"/>
      <c r="K26" s="55"/>
    </row>
    <row r="27" spans="1:11" ht="15" customHeight="1" thickBot="1" x14ac:dyDescent="0.3">
      <c r="A27" s="263" t="s">
        <v>153</v>
      </c>
      <c r="B27" s="264"/>
      <c r="C27" s="264"/>
      <c r="D27" s="264"/>
      <c r="E27" s="264"/>
      <c r="F27" s="264"/>
      <c r="G27" s="264"/>
      <c r="H27" s="264"/>
      <c r="I27" s="264"/>
      <c r="J27" s="295"/>
      <c r="K27" s="56"/>
    </row>
  </sheetData>
  <mergeCells count="5">
    <mergeCell ref="A5:A6"/>
    <mergeCell ref="A25:J25"/>
    <mergeCell ref="A26:J26"/>
    <mergeCell ref="A27:J27"/>
    <mergeCell ref="B5:K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K17"/>
  <sheetViews>
    <sheetView workbookViewId="0">
      <selection activeCell="A17" sqref="A17:J17"/>
    </sheetView>
  </sheetViews>
  <sheetFormatPr defaultRowHeight="15" x14ac:dyDescent="0.25"/>
  <cols>
    <col min="1" max="1" width="28.85546875" style="49" customWidth="1"/>
    <col min="2" max="2" width="16" style="49" bestFit="1" customWidth="1"/>
    <col min="3" max="11" width="13.7109375" style="49" bestFit="1" customWidth="1"/>
    <col min="12" max="16384" width="9.140625" style="49"/>
  </cols>
  <sheetData>
    <row r="3" spans="1:11" x14ac:dyDescent="0.25">
      <c r="A3" s="262" t="s">
        <v>212</v>
      </c>
      <c r="B3" s="262"/>
      <c r="C3" s="262"/>
      <c r="D3" s="262"/>
      <c r="E3" s="44"/>
      <c r="F3" s="45"/>
      <c r="G3" s="45"/>
      <c r="H3" s="36"/>
      <c r="I3" s="36"/>
      <c r="J3" s="36"/>
      <c r="K3" s="36"/>
    </row>
    <row r="4" spans="1:11" ht="15.75" thickBot="1" x14ac:dyDescent="0.3">
      <c r="A4" s="50"/>
      <c r="B4" s="50"/>
      <c r="C4" s="50"/>
      <c r="D4" s="50"/>
      <c r="E4" s="36"/>
      <c r="F4" s="36"/>
      <c r="G4" s="36"/>
      <c r="H4" s="36"/>
      <c r="I4" s="36"/>
      <c r="J4" s="36"/>
      <c r="K4" s="36"/>
    </row>
    <row r="5" spans="1:11" ht="16.5" thickTop="1" thickBot="1" x14ac:dyDescent="0.3">
      <c r="A5" s="24" t="s">
        <v>154</v>
      </c>
      <c r="B5" s="48">
        <v>0.08</v>
      </c>
      <c r="C5" s="50"/>
      <c r="D5" s="50"/>
      <c r="E5" s="36"/>
      <c r="F5" s="36"/>
      <c r="G5" s="36"/>
      <c r="H5" s="36"/>
      <c r="I5" s="36"/>
      <c r="J5" s="36"/>
      <c r="K5" s="36"/>
    </row>
    <row r="6" spans="1:11" x14ac:dyDescent="0.25">
      <c r="A6" s="36"/>
      <c r="B6" s="36"/>
      <c r="C6" s="36"/>
      <c r="D6" s="36"/>
      <c r="E6" s="36"/>
      <c r="F6" s="36"/>
      <c r="G6" s="36"/>
      <c r="H6" s="36"/>
      <c r="I6" s="36"/>
      <c r="J6" s="36"/>
      <c r="K6" s="36"/>
    </row>
    <row r="7" spans="1:11" x14ac:dyDescent="0.25">
      <c r="A7" s="32"/>
      <c r="B7" s="291" t="s">
        <v>259</v>
      </c>
      <c r="C7" s="298"/>
      <c r="D7" s="298"/>
      <c r="E7" s="298"/>
      <c r="F7" s="298"/>
      <c r="G7" s="16"/>
      <c r="H7" s="16"/>
      <c r="I7" s="16"/>
      <c r="J7" s="16"/>
      <c r="K7" s="27"/>
    </row>
    <row r="8" spans="1:11" ht="15.75" thickBot="1" x14ac:dyDescent="0.3">
      <c r="A8" s="32"/>
      <c r="B8" s="15">
        <f>'9.2.1. Ekonomski tok'!B6</f>
        <v>2019</v>
      </c>
      <c r="C8" s="15">
        <f>'9.2.1. Ekonomski tok'!C6</f>
        <v>2020</v>
      </c>
      <c r="D8" s="15">
        <f>'9.2.1. Ekonomski tok'!D6</f>
        <v>2021</v>
      </c>
      <c r="E8" s="15">
        <f>'9.2.1. Ekonomski tok'!E6</f>
        <v>2022</v>
      </c>
      <c r="F8" s="15">
        <f>'9.2.1. Ekonomski tok'!F6</f>
        <v>2023</v>
      </c>
      <c r="G8" s="15">
        <f>'9.2.1. Ekonomski tok'!G6</f>
        <v>2024</v>
      </c>
      <c r="H8" s="15">
        <f>'9.2.1. Ekonomski tok'!H6</f>
        <v>2025</v>
      </c>
      <c r="I8" s="15">
        <f>'9.2.1. Ekonomski tok'!I6</f>
        <v>2026</v>
      </c>
      <c r="J8" s="15">
        <f>'9.2.1. Ekonomski tok'!J6</f>
        <v>2027</v>
      </c>
      <c r="K8" s="15">
        <f>'9.2.1. Ekonomski tok'!K6</f>
        <v>2028</v>
      </c>
    </row>
    <row r="9" spans="1:11" ht="15.75" thickBot="1" x14ac:dyDescent="0.3">
      <c r="A9" s="168" t="s">
        <v>155</v>
      </c>
      <c r="B9" s="28">
        <v>282893.84999999998</v>
      </c>
      <c r="C9" s="28">
        <v>427317.76799999957</v>
      </c>
      <c r="D9" s="28">
        <v>446662.03004999994</v>
      </c>
      <c r="E9" s="28">
        <v>464996.52591749944</v>
      </c>
      <c r="F9" s="28">
        <v>482073.06936487457</v>
      </c>
      <c r="G9" s="28">
        <v>497611.29504976829</v>
      </c>
      <c r="H9" s="28">
        <v>511295.07259057171</v>
      </c>
      <c r="I9" s="28">
        <v>522768.54363724665</v>
      </c>
      <c r="J9" s="28">
        <v>531631.74332797038</v>
      </c>
      <c r="K9" s="28">
        <v>537435.76360411523</v>
      </c>
    </row>
    <row r="10" spans="1:11" ht="15.75" thickBot="1" x14ac:dyDescent="0.3">
      <c r="A10" s="162" t="s">
        <v>156</v>
      </c>
      <c r="B10" s="28">
        <v>1</v>
      </c>
      <c r="C10" s="28">
        <f>B10/(1+$B$5)</f>
        <v>0.92592592592592582</v>
      </c>
      <c r="D10" s="28">
        <f t="shared" ref="D10:K10" si="0">C10/(1+$B$5)</f>
        <v>0.8573388203017831</v>
      </c>
      <c r="E10" s="28">
        <f t="shared" si="0"/>
        <v>0.79383224102016947</v>
      </c>
      <c r="F10" s="28">
        <f t="shared" si="0"/>
        <v>0.73502985279645316</v>
      </c>
      <c r="G10" s="28">
        <f t="shared" si="0"/>
        <v>0.68058319703375292</v>
      </c>
      <c r="H10" s="28">
        <f t="shared" si="0"/>
        <v>0.63016962688310452</v>
      </c>
      <c r="I10" s="28">
        <f t="shared" si="0"/>
        <v>0.58349039526213375</v>
      </c>
      <c r="J10" s="28">
        <f t="shared" si="0"/>
        <v>0.54026888450197563</v>
      </c>
      <c r="K10" s="28">
        <f t="shared" si="0"/>
        <v>0.50024896713145883</v>
      </c>
    </row>
    <row r="11" spans="1:11" ht="15.75" thickBot="1" x14ac:dyDescent="0.3">
      <c r="A11" s="23" t="s">
        <v>157</v>
      </c>
      <c r="B11" s="46">
        <f>B10*B9</f>
        <v>282893.84999999998</v>
      </c>
      <c r="C11" s="46">
        <f t="shared" ref="C11:K11" si="1">C10*C9</f>
        <v>395664.59999999957</v>
      </c>
      <c r="D11" s="46">
        <f t="shared" si="1"/>
        <v>382940.69791666657</v>
      </c>
      <c r="E11" s="46">
        <f t="shared" si="1"/>
        <v>369129.23423568188</v>
      </c>
      <c r="F11" s="46">
        <f t="shared" si="1"/>
        <v>354338.09721239813</v>
      </c>
      <c r="G11" s="46">
        <f t="shared" si="1"/>
        <v>338665.88606507739</v>
      </c>
      <c r="H11" s="46">
        <f t="shared" si="1"/>
        <v>322202.62512157043</v>
      </c>
      <c r="I11" s="46">
        <f t="shared" si="1"/>
        <v>305030.42415750708</v>
      </c>
      <c r="J11" s="46">
        <f t="shared" si="1"/>
        <v>287224.08893364319</v>
      </c>
      <c r="K11" s="46">
        <f t="shared" si="1"/>
        <v>268851.68564246554</v>
      </c>
    </row>
    <row r="12" spans="1:11" ht="15.75" thickBot="1" x14ac:dyDescent="0.3">
      <c r="A12" s="50"/>
      <c r="B12" s="36"/>
      <c r="C12" s="36"/>
      <c r="D12" s="36"/>
      <c r="E12" s="36"/>
      <c r="F12" s="36"/>
      <c r="G12" s="36"/>
      <c r="H12" s="36"/>
      <c r="I12" s="36"/>
      <c r="J12" s="36"/>
      <c r="K12" s="36"/>
    </row>
    <row r="13" spans="1:11" ht="16.5" thickTop="1" thickBot="1" x14ac:dyDescent="0.3">
      <c r="A13" s="24" t="s">
        <v>213</v>
      </c>
      <c r="B13" s="47">
        <f>SUM(B11:K11)</f>
        <v>3306941.1892850096</v>
      </c>
      <c r="C13" s="36"/>
      <c r="D13" s="36"/>
      <c r="E13" s="36"/>
      <c r="F13" s="36"/>
      <c r="G13" s="36"/>
      <c r="H13" s="36"/>
      <c r="I13" s="36"/>
      <c r="J13" s="36"/>
      <c r="K13" s="36"/>
    </row>
    <row r="14" spans="1:11" ht="16.5" thickTop="1" thickBot="1" x14ac:dyDescent="0.3">
      <c r="A14" s="25" t="s">
        <v>158</v>
      </c>
      <c r="B14" s="48" t="e">
        <f>+IRR(B11:K11)</f>
        <v>#NUM!</v>
      </c>
      <c r="C14" s="36"/>
      <c r="D14" s="36"/>
      <c r="E14" s="36"/>
      <c r="F14" s="36"/>
      <c r="G14" s="36"/>
      <c r="H14" s="36"/>
      <c r="I14" s="36"/>
      <c r="J14" s="36"/>
      <c r="K14" s="36"/>
    </row>
    <row r="15" spans="1:11" ht="15.75" thickBot="1" x14ac:dyDescent="0.3"/>
    <row r="16" spans="1:11" ht="15.75" thickBot="1" x14ac:dyDescent="0.3">
      <c r="A16" s="266" t="s">
        <v>16</v>
      </c>
      <c r="B16" s="267"/>
      <c r="C16" s="267"/>
      <c r="D16" s="267"/>
      <c r="E16" s="267"/>
      <c r="F16" s="267"/>
      <c r="G16" s="267"/>
      <c r="H16" s="267"/>
      <c r="I16" s="267"/>
      <c r="J16" s="268"/>
      <c r="K16" s="36"/>
    </row>
    <row r="17" spans="1:11" ht="15.75" thickBot="1" x14ac:dyDescent="0.3">
      <c r="A17" s="276" t="s">
        <v>256</v>
      </c>
      <c r="B17" s="277"/>
      <c r="C17" s="277"/>
      <c r="D17" s="277"/>
      <c r="E17" s="277"/>
      <c r="F17" s="277"/>
      <c r="G17" s="277"/>
      <c r="H17" s="277"/>
      <c r="I17" s="277"/>
      <c r="J17" s="381"/>
      <c r="K17" s="36"/>
    </row>
  </sheetData>
  <mergeCells count="4">
    <mergeCell ref="A3:D3"/>
    <mergeCell ref="A16:J16"/>
    <mergeCell ref="A17:J17"/>
    <mergeCell ref="B7: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zoomScale="166" zoomScaleNormal="166" workbookViewId="0">
      <selection activeCell="A10" sqref="A10:G10"/>
    </sheetView>
  </sheetViews>
  <sheetFormatPr defaultRowHeight="15" x14ac:dyDescent="0.25"/>
  <cols>
    <col min="7" max="7" width="6.42578125" customWidth="1"/>
    <col min="8" max="8" width="109.28515625" customWidth="1"/>
  </cols>
  <sheetData>
    <row r="1" spans="1:7" x14ac:dyDescent="0.25">
      <c r="A1" s="225" t="s">
        <v>14</v>
      </c>
      <c r="B1" s="225"/>
      <c r="C1" s="9"/>
      <c r="D1" s="9"/>
      <c r="E1" s="9"/>
      <c r="F1" s="9"/>
      <c r="G1" s="9"/>
    </row>
    <row r="2" spans="1:7" ht="15.75" customHeight="1" thickBot="1" x14ac:dyDescent="0.3">
      <c r="A2" s="10"/>
      <c r="B2" s="10"/>
      <c r="C2" s="9"/>
      <c r="D2" s="9"/>
      <c r="E2" s="9"/>
      <c r="F2" s="9"/>
      <c r="G2" s="9"/>
    </row>
    <row r="3" spans="1:7" ht="15.75" thickBot="1" x14ac:dyDescent="0.3">
      <c r="A3" s="219"/>
      <c r="B3" s="220"/>
      <c r="C3" s="220"/>
      <c r="D3" s="220"/>
      <c r="E3" s="220"/>
      <c r="F3" s="220"/>
      <c r="G3" s="221"/>
    </row>
    <row r="4" spans="1:7" ht="52.5" customHeight="1" thickBot="1" x14ac:dyDescent="0.3">
      <c r="A4" s="222" t="s">
        <v>245</v>
      </c>
      <c r="B4" s="223"/>
      <c r="C4" s="223"/>
      <c r="D4" s="223"/>
      <c r="E4" s="223"/>
      <c r="F4" s="223"/>
      <c r="G4" s="224"/>
    </row>
    <row r="5" spans="1:7" ht="15.75" thickBot="1" x14ac:dyDescent="0.3">
      <c r="A5" s="219"/>
      <c r="B5" s="220"/>
      <c r="C5" s="220"/>
      <c r="D5" s="220"/>
      <c r="E5" s="220"/>
      <c r="F5" s="220"/>
      <c r="G5" s="221"/>
    </row>
    <row r="6" spans="1:7" ht="78.75" customHeight="1" thickBot="1" x14ac:dyDescent="0.3">
      <c r="A6" s="222" t="s">
        <v>281</v>
      </c>
      <c r="B6" s="223"/>
      <c r="C6" s="223"/>
      <c r="D6" s="223"/>
      <c r="E6" s="223"/>
      <c r="F6" s="223"/>
      <c r="G6" s="224"/>
    </row>
    <row r="7" spans="1:7" ht="15.75" thickBot="1" x14ac:dyDescent="0.3">
      <c r="A7" s="219"/>
      <c r="B7" s="220"/>
      <c r="C7" s="220"/>
      <c r="D7" s="220"/>
      <c r="E7" s="220"/>
      <c r="F7" s="220"/>
      <c r="G7" s="221"/>
    </row>
    <row r="8" spans="1:7" ht="37.5" customHeight="1" thickBot="1" x14ac:dyDescent="0.3">
      <c r="A8" s="222" t="s">
        <v>246</v>
      </c>
      <c r="B8" s="223"/>
      <c r="C8" s="223"/>
      <c r="D8" s="223"/>
      <c r="E8" s="223"/>
      <c r="F8" s="223"/>
      <c r="G8" s="224"/>
    </row>
    <row r="9" spans="1:7" ht="15.75" thickBot="1" x14ac:dyDescent="0.3">
      <c r="A9" s="219"/>
      <c r="B9" s="220"/>
      <c r="C9" s="220"/>
      <c r="D9" s="220"/>
      <c r="E9" s="220"/>
      <c r="F9" s="220"/>
      <c r="G9" s="221"/>
    </row>
    <row r="10" spans="1:7" ht="37.5" customHeight="1" thickBot="1" x14ac:dyDescent="0.3">
      <c r="A10" s="222" t="s">
        <v>283</v>
      </c>
      <c r="B10" s="223"/>
      <c r="C10" s="223"/>
      <c r="D10" s="223"/>
      <c r="E10" s="223"/>
      <c r="F10" s="223"/>
      <c r="G10" s="224"/>
    </row>
    <row r="11" spans="1:7" ht="15.75" thickBot="1" x14ac:dyDescent="0.3">
      <c r="A11" s="219"/>
      <c r="B11" s="220"/>
      <c r="C11" s="220"/>
      <c r="D11" s="220"/>
      <c r="E11" s="220"/>
      <c r="F11" s="220"/>
      <c r="G11" s="221"/>
    </row>
    <row r="12" spans="1:7" ht="71.25" customHeight="1" thickBot="1" x14ac:dyDescent="0.3">
      <c r="A12" s="222" t="s">
        <v>284</v>
      </c>
      <c r="B12" s="223"/>
      <c r="C12" s="223"/>
      <c r="D12" s="223"/>
      <c r="E12" s="223"/>
      <c r="F12" s="223"/>
      <c r="G12" s="224"/>
    </row>
    <row r="13" spans="1:7" ht="15.75" thickBot="1" x14ac:dyDescent="0.3">
      <c r="A13" s="219"/>
      <c r="B13" s="220"/>
      <c r="C13" s="220"/>
      <c r="D13" s="220"/>
      <c r="E13" s="220"/>
      <c r="F13" s="220"/>
      <c r="G13" s="221"/>
    </row>
    <row r="14" spans="1:7" ht="78.75" customHeight="1" thickBot="1" x14ac:dyDescent="0.3">
      <c r="A14" s="222" t="s">
        <v>217</v>
      </c>
      <c r="B14" s="223"/>
      <c r="C14" s="223"/>
      <c r="D14" s="223"/>
      <c r="E14" s="223"/>
      <c r="F14" s="223"/>
      <c r="G14" s="224"/>
    </row>
    <row r="15" spans="1:7" ht="15.75" thickBot="1" x14ac:dyDescent="0.3">
      <c r="A15" s="219"/>
      <c r="B15" s="220"/>
      <c r="C15" s="220"/>
      <c r="D15" s="220"/>
      <c r="E15" s="220"/>
      <c r="F15" s="220"/>
      <c r="G15" s="221"/>
    </row>
    <row r="16" spans="1:7" ht="77.25" customHeight="1" thickBot="1" x14ac:dyDescent="0.3">
      <c r="A16" s="222" t="s">
        <v>282</v>
      </c>
      <c r="B16" s="223"/>
      <c r="C16" s="223"/>
      <c r="D16" s="223"/>
      <c r="E16" s="223"/>
      <c r="F16" s="223"/>
      <c r="G16" s="224"/>
    </row>
  </sheetData>
  <mergeCells count="15">
    <mergeCell ref="A15:G15"/>
    <mergeCell ref="A16:G16"/>
    <mergeCell ref="A13:G13"/>
    <mergeCell ref="A1:B1"/>
    <mergeCell ref="A12:G12"/>
    <mergeCell ref="A14:G14"/>
    <mergeCell ref="A4:G4"/>
    <mergeCell ref="A6:G6"/>
    <mergeCell ref="A8:G8"/>
    <mergeCell ref="A10:G10"/>
    <mergeCell ref="A3:G3"/>
    <mergeCell ref="A5:G5"/>
    <mergeCell ref="A7:G7"/>
    <mergeCell ref="A11:G11"/>
    <mergeCell ref="A9:G9"/>
  </mergeCells>
  <pageMargins left="0.7" right="0.7" top="0.75" bottom="0.75" header="0.3" footer="0.3"/>
  <pageSetup paperSize="9" orientation="portrait"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B9"/>
  <sheetViews>
    <sheetView workbookViewId="0">
      <selection activeCell="A9" sqref="A9"/>
    </sheetView>
  </sheetViews>
  <sheetFormatPr defaultRowHeight="15" x14ac:dyDescent="0.25"/>
  <cols>
    <col min="1" max="1" width="52.85546875" style="37" customWidth="1"/>
    <col min="2" max="2" width="41.140625" style="37" customWidth="1"/>
    <col min="3" max="16384" width="9.140625" style="37"/>
  </cols>
  <sheetData>
    <row r="3" spans="1:2" x14ac:dyDescent="0.25">
      <c r="A3" s="35" t="s">
        <v>159</v>
      </c>
      <c r="B3" s="36"/>
    </row>
    <row r="4" spans="1:2" ht="15.75" thickBot="1" x14ac:dyDescent="0.3">
      <c r="A4" s="38"/>
      <c r="B4" s="36"/>
    </row>
    <row r="5" spans="1:2" ht="16.5" thickTop="1" thickBot="1" x14ac:dyDescent="0.3">
      <c r="A5" s="24" t="s">
        <v>160</v>
      </c>
      <c r="B5" s="39"/>
    </row>
    <row r="6" spans="1:2" ht="16.5" thickTop="1" thickBot="1" x14ac:dyDescent="0.3">
      <c r="A6" s="25" t="s">
        <v>230</v>
      </c>
      <c r="B6" s="40"/>
    </row>
    <row r="7" spans="1:2" ht="16.5" thickTop="1" thickBot="1" x14ac:dyDescent="0.3">
      <c r="A7" s="25" t="s">
        <v>231</v>
      </c>
      <c r="B7" s="41">
        <f>'8.5. Izvori finansiranja'!D11</f>
        <v>0</v>
      </c>
    </row>
    <row r="8" spans="1:2" ht="15" customHeight="1" thickTop="1" thickBot="1" x14ac:dyDescent="0.3">
      <c r="A8" s="26" t="s">
        <v>274</v>
      </c>
      <c r="B8" s="41">
        <f>'8.4. Strukt. i dinamika ulaganj'!D28</f>
        <v>0</v>
      </c>
    </row>
    <row r="9" spans="1:2" ht="16.5" thickTop="1" thickBot="1" x14ac:dyDescent="0.3">
      <c r="A9" s="25" t="s">
        <v>201</v>
      </c>
      <c r="B9" s="41">
        <f>'8.4. Strukt. i dinamika ulaganj'!B34</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D41"/>
  <sheetViews>
    <sheetView showGridLines="0" topLeftCell="A4" zoomScaleNormal="100" workbookViewId="0">
      <selection activeCell="E38" sqref="E38"/>
    </sheetView>
  </sheetViews>
  <sheetFormatPr defaultRowHeight="15" x14ac:dyDescent="0.25"/>
  <cols>
    <col min="1" max="1" width="40.28515625" customWidth="1"/>
    <col min="2" max="2" width="47.7109375" customWidth="1"/>
  </cols>
  <sheetData>
    <row r="3" spans="1:3" ht="15" customHeight="1" x14ac:dyDescent="0.25">
      <c r="A3" s="5" t="s">
        <v>15</v>
      </c>
      <c r="B3" s="9"/>
    </row>
    <row r="4" spans="1:3" ht="15" customHeight="1" thickBot="1" x14ac:dyDescent="0.3">
      <c r="A4" s="9"/>
      <c r="B4" s="9"/>
    </row>
    <row r="5" spans="1:3" ht="15" customHeight="1" thickBot="1" x14ac:dyDescent="0.3">
      <c r="A5" s="232" t="s">
        <v>165</v>
      </c>
      <c r="B5" s="233"/>
      <c r="C5" s="234"/>
    </row>
    <row r="6" spans="1:3" ht="15" customHeight="1" thickBot="1" x14ac:dyDescent="0.3">
      <c r="A6" s="235"/>
      <c r="B6" s="236"/>
      <c r="C6" s="237"/>
    </row>
    <row r="7" spans="1:3" ht="15" customHeight="1" thickBot="1" x14ac:dyDescent="0.3">
      <c r="A7" s="196" t="s">
        <v>258</v>
      </c>
      <c r="B7" s="226"/>
      <c r="C7" s="227"/>
    </row>
    <row r="8" spans="1:3" ht="15.75" thickBot="1" x14ac:dyDescent="0.3">
      <c r="A8" s="196" t="s">
        <v>301</v>
      </c>
      <c r="B8" s="226"/>
      <c r="C8" s="227"/>
    </row>
    <row r="9" spans="1:3" ht="15" customHeight="1" thickBot="1" x14ac:dyDescent="0.3">
      <c r="A9" s="196" t="s">
        <v>302</v>
      </c>
      <c r="B9" s="226"/>
      <c r="C9" s="227"/>
    </row>
    <row r="10" spans="1:3" ht="18" customHeight="1" thickBot="1" x14ac:dyDescent="0.3">
      <c r="A10" s="196" t="s">
        <v>303</v>
      </c>
      <c r="B10" s="226"/>
      <c r="C10" s="227"/>
    </row>
    <row r="11" spans="1:3" ht="15" customHeight="1" thickBot="1" x14ac:dyDescent="0.3">
      <c r="A11" s="196" t="s">
        <v>166</v>
      </c>
      <c r="B11" s="226"/>
      <c r="C11" s="227"/>
    </row>
    <row r="12" spans="1:3" ht="15" customHeight="1" thickBot="1" x14ac:dyDescent="0.3">
      <c r="A12" s="196" t="s">
        <v>167</v>
      </c>
      <c r="B12" s="226"/>
      <c r="C12" s="227"/>
    </row>
    <row r="13" spans="1:3" ht="15" customHeight="1" thickBot="1" x14ac:dyDescent="0.3">
      <c r="A13" s="196" t="s">
        <v>304</v>
      </c>
      <c r="B13" s="226"/>
      <c r="C13" s="227"/>
    </row>
    <row r="14" spans="1:3" ht="15" customHeight="1" thickBot="1" x14ac:dyDescent="0.3">
      <c r="A14" s="196" t="s">
        <v>168</v>
      </c>
      <c r="B14" s="226"/>
      <c r="C14" s="227"/>
    </row>
    <row r="15" spans="1:3" ht="60" customHeight="1" thickBot="1" x14ac:dyDescent="0.3">
      <c r="A15" s="196" t="s">
        <v>305</v>
      </c>
      <c r="B15" s="226"/>
      <c r="C15" s="227"/>
    </row>
    <row r="16" spans="1:3" ht="15" customHeight="1" thickBot="1" x14ac:dyDescent="0.3">
      <c r="A16" s="197" t="s">
        <v>232</v>
      </c>
      <c r="B16" s="201" t="s">
        <v>169</v>
      </c>
      <c r="C16" s="202"/>
    </row>
    <row r="17" spans="1:4" ht="30" customHeight="1" thickBot="1" x14ac:dyDescent="0.3">
      <c r="A17" s="203" t="s">
        <v>306</v>
      </c>
      <c r="B17" s="201" t="s">
        <v>316</v>
      </c>
      <c r="C17" s="202"/>
    </row>
    <row r="18" spans="1:4" s="33" customFormat="1" ht="30" customHeight="1" thickBot="1" x14ac:dyDescent="0.3">
      <c r="A18" s="196"/>
      <c r="B18" s="204" t="s">
        <v>170</v>
      </c>
      <c r="C18" s="205"/>
    </row>
    <row r="19" spans="1:4" s="33" customFormat="1" ht="30" customHeight="1" x14ac:dyDescent="0.25">
      <c r="A19" s="197" t="s">
        <v>307</v>
      </c>
      <c r="B19" s="230" t="s">
        <v>308</v>
      </c>
      <c r="C19" s="231"/>
    </row>
    <row r="20" spans="1:4" s="31" customFormat="1" ht="30" customHeight="1" x14ac:dyDescent="0.25">
      <c r="A20" s="203" t="s">
        <v>317</v>
      </c>
      <c r="B20" s="241" t="s">
        <v>309</v>
      </c>
      <c r="C20" s="242"/>
    </row>
    <row r="21" spans="1:4" s="31" customFormat="1" ht="30" customHeight="1" x14ac:dyDescent="0.25">
      <c r="A21" s="197"/>
      <c r="B21" s="241"/>
      <c r="C21" s="242"/>
    </row>
    <row r="22" spans="1:4" ht="15" customHeight="1" thickBot="1" x14ac:dyDescent="0.3">
      <c r="A22" s="196"/>
      <c r="B22" s="243" t="s">
        <v>310</v>
      </c>
      <c r="C22" s="244"/>
      <c r="D22" s="1"/>
    </row>
    <row r="23" spans="1:4" ht="45" customHeight="1" thickBot="1" x14ac:dyDescent="0.3">
      <c r="A23" s="232" t="s">
        <v>311</v>
      </c>
      <c r="B23" s="233"/>
      <c r="C23" s="234"/>
      <c r="D23" s="1"/>
    </row>
    <row r="24" spans="1:4" ht="15" customHeight="1" thickBot="1" x14ac:dyDescent="0.3">
      <c r="A24" s="235"/>
      <c r="B24" s="236"/>
      <c r="C24" s="237"/>
      <c r="D24" s="1"/>
    </row>
    <row r="25" spans="1:4" ht="15" customHeight="1" thickBot="1" x14ac:dyDescent="0.3">
      <c r="A25" s="206" t="s">
        <v>171</v>
      </c>
      <c r="B25" s="226"/>
      <c r="C25" s="227"/>
      <c r="D25" s="1"/>
    </row>
    <row r="26" spans="1:4" ht="15" customHeight="1" x14ac:dyDescent="0.25">
      <c r="A26" s="197" t="s">
        <v>312</v>
      </c>
      <c r="B26" s="230"/>
      <c r="C26" s="231"/>
      <c r="D26" s="1"/>
    </row>
    <row r="27" spans="1:4" ht="15" customHeight="1" thickBot="1" x14ac:dyDescent="0.3">
      <c r="A27" s="207" t="s">
        <v>313</v>
      </c>
      <c r="B27" s="243"/>
      <c r="C27" s="244"/>
      <c r="D27" s="1"/>
    </row>
    <row r="28" spans="1:4" ht="16.5" thickBot="1" x14ac:dyDescent="0.3">
      <c r="A28" s="196" t="s">
        <v>172</v>
      </c>
      <c r="B28" s="226"/>
      <c r="C28" s="227"/>
      <c r="D28" s="1"/>
    </row>
    <row r="29" spans="1:4" ht="16.5" thickBot="1" x14ac:dyDescent="0.3">
      <c r="A29" s="245"/>
      <c r="B29" s="246"/>
      <c r="C29" s="247"/>
      <c r="D29" s="1"/>
    </row>
    <row r="30" spans="1:4" ht="16.5" thickBot="1" x14ac:dyDescent="0.3">
      <c r="A30" s="248" t="s">
        <v>314</v>
      </c>
      <c r="B30" s="249"/>
      <c r="C30" s="250"/>
      <c r="D30" s="1"/>
    </row>
    <row r="31" spans="1:4" ht="16.5" thickBot="1" x14ac:dyDescent="0.3">
      <c r="A31" s="238"/>
      <c r="B31" s="239"/>
      <c r="C31" s="240"/>
      <c r="D31" s="1"/>
    </row>
    <row r="32" spans="1:4" ht="16.5" thickBot="1" x14ac:dyDescent="0.3">
      <c r="A32" s="196" t="s">
        <v>173</v>
      </c>
      <c r="B32" s="226"/>
      <c r="C32" s="227"/>
      <c r="D32" s="1"/>
    </row>
    <row r="33" spans="1:4" ht="16.5" thickBot="1" x14ac:dyDescent="0.3">
      <c r="A33" s="196" t="s">
        <v>174</v>
      </c>
      <c r="B33" s="226"/>
      <c r="C33" s="227"/>
      <c r="D33" s="1"/>
    </row>
    <row r="34" spans="1:4" ht="16.5" thickBot="1" x14ac:dyDescent="0.3">
      <c r="A34" s="196" t="s">
        <v>175</v>
      </c>
      <c r="B34" s="228"/>
      <c r="C34" s="229"/>
      <c r="D34" s="2"/>
    </row>
    <row r="35" spans="1:4" x14ac:dyDescent="0.25">
      <c r="A35" s="198"/>
      <c r="B35" s="198"/>
      <c r="C35" s="198"/>
    </row>
    <row r="36" spans="1:4" x14ac:dyDescent="0.25">
      <c r="A36" s="198"/>
      <c r="B36" s="198"/>
      <c r="C36" s="198"/>
    </row>
    <row r="37" spans="1:4" x14ac:dyDescent="0.25">
      <c r="A37" s="199" t="s">
        <v>315</v>
      </c>
      <c r="B37" s="198"/>
      <c r="C37" s="198"/>
    </row>
    <row r="38" spans="1:4" x14ac:dyDescent="0.25">
      <c r="A38" s="198"/>
      <c r="B38" s="198"/>
      <c r="C38" s="198"/>
    </row>
    <row r="39" spans="1:4" x14ac:dyDescent="0.25">
      <c r="A39" s="198"/>
      <c r="B39" s="198"/>
      <c r="C39" s="198"/>
    </row>
    <row r="40" spans="1:4" x14ac:dyDescent="0.25">
      <c r="A40" s="198"/>
      <c r="B40" s="198"/>
      <c r="C40" s="198"/>
    </row>
    <row r="41" spans="1:4" x14ac:dyDescent="0.25">
      <c r="A41" s="198"/>
      <c r="B41" s="198"/>
      <c r="C41" s="198"/>
    </row>
  </sheetData>
  <mergeCells count="26">
    <mergeCell ref="B10:C10"/>
    <mergeCell ref="B11:C11"/>
    <mergeCell ref="B12:C12"/>
    <mergeCell ref="B13:C13"/>
    <mergeCell ref="B14:C14"/>
    <mergeCell ref="A5:C5"/>
    <mergeCell ref="A6:C6"/>
    <mergeCell ref="B7:C7"/>
    <mergeCell ref="B8:C8"/>
    <mergeCell ref="B9:C9"/>
    <mergeCell ref="B32:C32"/>
    <mergeCell ref="B33:C33"/>
    <mergeCell ref="B34:C34"/>
    <mergeCell ref="B15:C15"/>
    <mergeCell ref="B19:C19"/>
    <mergeCell ref="A23:C23"/>
    <mergeCell ref="A24:C24"/>
    <mergeCell ref="B25:C25"/>
    <mergeCell ref="A31:C31"/>
    <mergeCell ref="B20:C20"/>
    <mergeCell ref="B21:C21"/>
    <mergeCell ref="B22:C22"/>
    <mergeCell ref="B28:C28"/>
    <mergeCell ref="B26:C27"/>
    <mergeCell ref="A29:C29"/>
    <mergeCell ref="A30:C30"/>
  </mergeCells>
  <hyperlinks>
    <hyperlink ref="A30" location="_ftn1" display="_ftn1" xr:uid="{10D92854-CC5F-423E-BA1D-2DD2D36710D1}"/>
    <hyperlink ref="A37" location="_ftnref1" display="_ftnref1" xr:uid="{97E5D0E4-5FE4-44D0-B650-ED7A3E797EA8}"/>
  </hyperlink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8"/>
  <sheetViews>
    <sheetView topLeftCell="A4" zoomScale="95" zoomScaleNormal="95" workbookViewId="0">
      <selection activeCell="H17" sqref="H17"/>
    </sheetView>
  </sheetViews>
  <sheetFormatPr defaultRowHeight="15" x14ac:dyDescent="0.25"/>
  <cols>
    <col min="1" max="1" width="27" style="49" customWidth="1"/>
    <col min="2" max="2" width="16.7109375" style="49" customWidth="1"/>
    <col min="3" max="3" width="19.5703125" style="49" bestFit="1" customWidth="1"/>
    <col min="4" max="13" width="14.7109375" style="49" customWidth="1"/>
    <col min="14" max="16384" width="9.140625" style="49"/>
  </cols>
  <sheetData>
    <row r="2" spans="1:13" x14ac:dyDescent="0.25">
      <c r="A2" s="262" t="s">
        <v>17</v>
      </c>
      <c r="B2" s="262"/>
      <c r="C2" s="36"/>
      <c r="D2" s="36"/>
      <c r="E2" s="36"/>
      <c r="F2" s="36"/>
      <c r="G2" s="36"/>
      <c r="H2" s="36"/>
      <c r="I2" s="36"/>
      <c r="J2" s="36"/>
      <c r="K2" s="36"/>
      <c r="L2" s="36"/>
      <c r="M2" s="36"/>
    </row>
    <row r="3" spans="1:13" ht="15.75" thickBot="1" x14ac:dyDescent="0.3">
      <c r="A3" s="183" t="s">
        <v>242</v>
      </c>
      <c r="B3" s="183"/>
      <c r="C3" s="36"/>
      <c r="D3" s="36"/>
      <c r="E3" s="36"/>
      <c r="F3" s="36"/>
      <c r="G3" s="36"/>
      <c r="H3" s="36"/>
      <c r="I3" s="36"/>
      <c r="J3" s="36"/>
      <c r="K3" s="36"/>
      <c r="L3" s="36"/>
      <c r="M3" s="36"/>
    </row>
    <row r="4" spans="1:13" ht="18.75" customHeight="1" thickBot="1" x14ac:dyDescent="0.3">
      <c r="A4" s="272" t="s">
        <v>18</v>
      </c>
      <c r="B4" s="274" t="s">
        <v>218</v>
      </c>
      <c r="C4" s="34" t="s">
        <v>19</v>
      </c>
      <c r="D4" s="269" t="s">
        <v>289</v>
      </c>
      <c r="E4" s="270"/>
      <c r="F4" s="270"/>
      <c r="G4" s="270"/>
      <c r="H4" s="270"/>
      <c r="I4" s="270"/>
      <c r="J4" s="270"/>
      <c r="K4" s="270"/>
      <c r="L4" s="270"/>
      <c r="M4" s="271"/>
    </row>
    <row r="5" spans="1:13" ht="18.75" customHeight="1" thickBot="1" x14ac:dyDescent="0.3">
      <c r="A5" s="273"/>
      <c r="B5" s="275"/>
      <c r="C5" s="34">
        <v>2018</v>
      </c>
      <c r="D5" s="13">
        <v>2019</v>
      </c>
      <c r="E5" s="13">
        <f t="shared" ref="E5:M5" si="0">D5+1</f>
        <v>2020</v>
      </c>
      <c r="F5" s="13">
        <f t="shared" si="0"/>
        <v>2021</v>
      </c>
      <c r="G5" s="13">
        <f t="shared" si="0"/>
        <v>2022</v>
      </c>
      <c r="H5" s="13">
        <f t="shared" si="0"/>
        <v>2023</v>
      </c>
      <c r="I5" s="13">
        <f t="shared" si="0"/>
        <v>2024</v>
      </c>
      <c r="J5" s="13">
        <f t="shared" si="0"/>
        <v>2025</v>
      </c>
      <c r="K5" s="13">
        <f t="shared" si="0"/>
        <v>2026</v>
      </c>
      <c r="L5" s="13">
        <f t="shared" si="0"/>
        <v>2027</v>
      </c>
      <c r="M5" s="13">
        <f t="shared" si="0"/>
        <v>2028</v>
      </c>
    </row>
    <row r="6" spans="1:13" ht="18.75" customHeight="1" x14ac:dyDescent="0.25">
      <c r="A6" s="173"/>
      <c r="B6" s="172"/>
      <c r="C6" s="3"/>
      <c r="D6" s="3"/>
      <c r="E6" s="3"/>
      <c r="F6" s="3"/>
      <c r="G6" s="3"/>
      <c r="H6" s="3"/>
      <c r="I6" s="3"/>
      <c r="J6" s="3"/>
      <c r="K6" s="3"/>
      <c r="L6" s="3"/>
      <c r="M6" s="3"/>
    </row>
    <row r="7" spans="1:13" ht="18.75" customHeight="1" x14ac:dyDescent="0.25">
      <c r="A7" s="173"/>
      <c r="B7" s="172"/>
      <c r="C7" s="3"/>
      <c r="D7" s="3"/>
      <c r="E7" s="3"/>
      <c r="F7" s="3"/>
      <c r="G7" s="3"/>
      <c r="H7" s="3"/>
      <c r="I7" s="3"/>
      <c r="J7" s="3"/>
      <c r="K7" s="3"/>
      <c r="L7" s="3"/>
      <c r="M7" s="3"/>
    </row>
    <row r="8" spans="1:13" ht="18.75" customHeight="1" x14ac:dyDescent="0.25">
      <c r="A8" s="173"/>
      <c r="B8" s="172"/>
      <c r="C8" s="3"/>
      <c r="D8" s="3"/>
      <c r="E8" s="3"/>
      <c r="F8" s="3"/>
      <c r="G8" s="3"/>
      <c r="H8" s="3"/>
      <c r="I8" s="3"/>
      <c r="J8" s="3"/>
      <c r="K8" s="3"/>
      <c r="L8" s="3"/>
      <c r="M8" s="3"/>
    </row>
    <row r="9" spans="1:13" ht="18.75" customHeight="1" x14ac:dyDescent="0.25">
      <c r="A9" s="173"/>
      <c r="B9" s="172"/>
      <c r="C9" s="3"/>
      <c r="D9" s="3"/>
      <c r="E9" s="3"/>
      <c r="F9" s="3"/>
      <c r="G9" s="3"/>
      <c r="H9" s="3"/>
      <c r="I9" s="3"/>
      <c r="J9" s="3"/>
      <c r="K9" s="3"/>
      <c r="L9" s="3"/>
      <c r="M9" s="3"/>
    </row>
    <row r="10" spans="1:13" ht="18.75" customHeight="1" x14ac:dyDescent="0.25">
      <c r="A10" s="173"/>
      <c r="B10" s="172"/>
      <c r="C10" s="3"/>
      <c r="D10" s="3"/>
      <c r="E10" s="3"/>
      <c r="F10" s="3"/>
      <c r="G10" s="3"/>
      <c r="H10" s="3"/>
      <c r="I10" s="3"/>
      <c r="J10" s="3"/>
      <c r="K10" s="3"/>
      <c r="L10" s="3"/>
      <c r="M10" s="3"/>
    </row>
    <row r="11" spans="1:13" ht="18.75" customHeight="1" x14ac:dyDescent="0.25">
      <c r="A11" s="173"/>
      <c r="B11" s="172"/>
      <c r="C11" s="3"/>
      <c r="D11" s="3"/>
      <c r="E11" s="3"/>
      <c r="F11" s="3"/>
      <c r="G11" s="3"/>
      <c r="H11" s="3"/>
      <c r="I11" s="3"/>
      <c r="J11" s="3"/>
      <c r="K11" s="3"/>
      <c r="L11" s="3"/>
      <c r="M11" s="3"/>
    </row>
    <row r="12" spans="1:13" x14ac:dyDescent="0.25">
      <c r="A12" s="36"/>
      <c r="B12" s="36"/>
      <c r="C12" s="36"/>
      <c r="D12" s="97"/>
      <c r="E12" s="97"/>
      <c r="F12" s="97"/>
      <c r="G12" s="97"/>
      <c r="H12" s="97"/>
      <c r="I12" s="97"/>
      <c r="J12" s="97"/>
      <c r="K12" s="97"/>
      <c r="L12" s="97"/>
      <c r="M12" s="97"/>
    </row>
    <row r="13" spans="1:13" ht="15.75" thickBot="1" x14ac:dyDescent="0.3">
      <c r="A13" s="36"/>
      <c r="B13" s="36"/>
      <c r="C13" s="36"/>
      <c r="D13" s="97"/>
      <c r="E13" s="97"/>
      <c r="F13" s="97"/>
      <c r="G13" s="97"/>
      <c r="H13" s="97"/>
      <c r="I13" s="97"/>
      <c r="J13" s="97"/>
      <c r="K13" s="97"/>
      <c r="L13" s="97"/>
      <c r="M13" s="97"/>
    </row>
    <row r="14" spans="1:13" ht="15.75" thickBot="1" x14ac:dyDescent="0.3">
      <c r="A14" s="266" t="s">
        <v>16</v>
      </c>
      <c r="B14" s="267"/>
      <c r="C14" s="267"/>
      <c r="D14" s="267"/>
      <c r="E14" s="267"/>
      <c r="F14" s="268"/>
      <c r="G14" s="184"/>
      <c r="H14" s="184"/>
      <c r="I14" s="36"/>
      <c r="J14" s="36"/>
      <c r="K14" s="36"/>
      <c r="L14" s="36"/>
      <c r="M14" s="36"/>
    </row>
    <row r="15" spans="1:13" ht="15" customHeight="1" thickBot="1" x14ac:dyDescent="0.3">
      <c r="A15" s="263" t="s">
        <v>21</v>
      </c>
      <c r="B15" s="264"/>
      <c r="C15" s="264"/>
      <c r="D15" s="264"/>
      <c r="E15" s="264"/>
      <c r="F15" s="265"/>
      <c r="G15" s="184"/>
      <c r="H15" s="184"/>
      <c r="I15" s="36"/>
      <c r="J15" s="36"/>
      <c r="K15" s="36"/>
      <c r="L15" s="36"/>
      <c r="M15" s="36"/>
    </row>
    <row r="16" spans="1:13" ht="15" customHeight="1" thickBot="1" x14ac:dyDescent="0.3">
      <c r="A16" s="263" t="s">
        <v>22</v>
      </c>
      <c r="B16" s="264"/>
      <c r="C16" s="264"/>
      <c r="D16" s="264"/>
      <c r="E16" s="264"/>
      <c r="F16" s="265"/>
      <c r="G16" s="185"/>
      <c r="H16" s="185"/>
      <c r="I16" s="185"/>
      <c r="J16" s="193"/>
      <c r="K16" s="193"/>
      <c r="L16" s="193"/>
      <c r="M16" s="193"/>
    </row>
    <row r="17" spans="1:13" ht="31.5" customHeight="1" thickBot="1" x14ac:dyDescent="0.3">
      <c r="A17" s="263" t="s">
        <v>23</v>
      </c>
      <c r="B17" s="264"/>
      <c r="C17" s="264"/>
      <c r="D17" s="264"/>
      <c r="E17" s="264"/>
      <c r="F17" s="265"/>
      <c r="G17" s="185"/>
      <c r="H17" s="185"/>
      <c r="I17" s="185"/>
      <c r="J17" s="36"/>
      <c r="K17" s="36"/>
      <c r="L17" s="36"/>
      <c r="M17" s="36"/>
    </row>
    <row r="18" spans="1:13" x14ac:dyDescent="0.25">
      <c r="A18" s="186" t="s">
        <v>243</v>
      </c>
    </row>
    <row r="19" spans="1:13" s="181" customFormat="1" ht="25.5" customHeight="1" x14ac:dyDescent="0.25">
      <c r="A19" s="200"/>
      <c r="B19" s="256" t="s">
        <v>239</v>
      </c>
      <c r="C19" s="200" t="s">
        <v>19</v>
      </c>
      <c r="D19" s="254" t="s">
        <v>290</v>
      </c>
      <c r="E19" s="255"/>
      <c r="F19" s="255"/>
      <c r="G19" s="255"/>
      <c r="H19" s="255"/>
      <c r="I19" s="255"/>
      <c r="J19" s="255"/>
      <c r="K19" s="255"/>
      <c r="L19" s="255"/>
      <c r="M19" s="255"/>
    </row>
    <row r="20" spans="1:13" s="181" customFormat="1" x14ac:dyDescent="0.25">
      <c r="A20" s="259" t="s">
        <v>238</v>
      </c>
      <c r="B20" s="257"/>
      <c r="C20" s="259" t="s">
        <v>241</v>
      </c>
      <c r="D20" s="259">
        <v>2019</v>
      </c>
      <c r="E20" s="259">
        <v>2020</v>
      </c>
      <c r="F20" s="259">
        <v>2021</v>
      </c>
      <c r="G20" s="259">
        <v>2022</v>
      </c>
      <c r="H20" s="259">
        <v>2023</v>
      </c>
      <c r="I20" s="259">
        <v>2024</v>
      </c>
      <c r="J20" s="259">
        <v>2025</v>
      </c>
      <c r="K20" s="259">
        <v>2026</v>
      </c>
      <c r="L20" s="259">
        <v>2027</v>
      </c>
      <c r="M20" s="259">
        <v>2028</v>
      </c>
    </row>
    <row r="21" spans="1:13" s="181" customFormat="1" x14ac:dyDescent="0.25">
      <c r="A21" s="261"/>
      <c r="B21" s="258"/>
      <c r="C21" s="261"/>
      <c r="D21" s="260"/>
      <c r="E21" s="260"/>
      <c r="F21" s="260"/>
      <c r="G21" s="260"/>
      <c r="H21" s="260"/>
      <c r="I21" s="260"/>
      <c r="J21" s="260"/>
      <c r="K21" s="260"/>
      <c r="L21" s="260"/>
      <c r="M21" s="260"/>
    </row>
    <row r="22" spans="1:13" ht="24.75" customHeight="1" x14ac:dyDescent="0.25">
      <c r="A22" s="187"/>
      <c r="B22" s="188"/>
      <c r="C22" s="189"/>
      <c r="D22" s="189"/>
      <c r="E22" s="189"/>
      <c r="F22" s="189"/>
      <c r="G22" s="189"/>
      <c r="H22" s="189"/>
      <c r="I22" s="189"/>
      <c r="J22" s="189"/>
      <c r="K22" s="189"/>
      <c r="L22" s="189"/>
      <c r="M22" s="189"/>
    </row>
    <row r="23" spans="1:13" x14ac:dyDescent="0.25">
      <c r="A23" s="187"/>
      <c r="B23" s="188"/>
      <c r="C23" s="189"/>
      <c r="D23" s="189"/>
      <c r="E23" s="189"/>
      <c r="F23" s="189"/>
      <c r="G23" s="189"/>
      <c r="H23" s="189"/>
      <c r="I23" s="189"/>
      <c r="J23" s="189"/>
      <c r="K23" s="189"/>
      <c r="L23" s="189"/>
      <c r="M23" s="189"/>
    </row>
    <row r="24" spans="1:13" x14ac:dyDescent="0.25">
      <c r="A24" s="187"/>
      <c r="B24" s="188"/>
      <c r="C24" s="189"/>
      <c r="D24" s="189"/>
      <c r="E24" s="189"/>
      <c r="F24" s="189"/>
      <c r="G24" s="189"/>
      <c r="H24" s="189"/>
      <c r="I24" s="189"/>
      <c r="J24" s="189"/>
      <c r="K24" s="189"/>
      <c r="L24" s="189"/>
      <c r="M24" s="189"/>
    </row>
    <row r="25" spans="1:13" x14ac:dyDescent="0.25">
      <c r="A25" s="187"/>
      <c r="B25" s="188"/>
      <c r="C25" s="189"/>
      <c r="D25" s="189"/>
      <c r="E25" s="189"/>
      <c r="F25" s="189"/>
      <c r="G25" s="189"/>
      <c r="H25" s="189"/>
      <c r="I25" s="189"/>
      <c r="J25" s="189"/>
      <c r="K25" s="189"/>
      <c r="L25" s="189"/>
      <c r="M25" s="189"/>
    </row>
    <row r="26" spans="1:13" x14ac:dyDescent="0.25">
      <c r="A26" s="187"/>
      <c r="B26" s="188"/>
      <c r="C26" s="189"/>
      <c r="D26" s="189"/>
      <c r="E26" s="189"/>
      <c r="F26" s="189"/>
      <c r="G26" s="189"/>
      <c r="H26" s="189"/>
      <c r="I26" s="189"/>
      <c r="J26" s="189"/>
      <c r="K26" s="189"/>
      <c r="L26" s="189"/>
      <c r="M26" s="189"/>
    </row>
    <row r="27" spans="1:13" x14ac:dyDescent="0.25">
      <c r="A27" s="187"/>
      <c r="B27" s="188"/>
      <c r="C27" s="189"/>
      <c r="D27" s="189"/>
      <c r="E27" s="189"/>
      <c r="F27" s="189"/>
      <c r="G27" s="189"/>
      <c r="H27" s="189"/>
      <c r="I27" s="189"/>
      <c r="J27" s="189"/>
      <c r="K27" s="189"/>
      <c r="L27" s="189"/>
      <c r="M27" s="189"/>
    </row>
    <row r="28" spans="1:13" x14ac:dyDescent="0.25">
      <c r="A28" s="187"/>
      <c r="B28" s="188"/>
      <c r="C28" s="189"/>
      <c r="D28" s="189"/>
      <c r="E28" s="189"/>
      <c r="F28" s="189"/>
      <c r="G28" s="189"/>
      <c r="H28" s="189"/>
      <c r="I28" s="189"/>
      <c r="J28" s="189"/>
      <c r="K28" s="189"/>
      <c r="L28" s="189"/>
      <c r="M28" s="189"/>
    </row>
    <row r="29" spans="1:13" x14ac:dyDescent="0.25">
      <c r="A29" s="187"/>
      <c r="B29" s="188"/>
      <c r="C29" s="189"/>
      <c r="D29" s="189"/>
      <c r="E29" s="189"/>
      <c r="F29" s="189"/>
      <c r="G29" s="189"/>
      <c r="H29" s="189"/>
      <c r="I29" s="189"/>
      <c r="J29" s="189"/>
      <c r="K29" s="189"/>
      <c r="L29" s="189"/>
      <c r="M29" s="189"/>
    </row>
    <row r="30" spans="1:13" x14ac:dyDescent="0.25">
      <c r="A30" s="187"/>
      <c r="B30" s="188"/>
      <c r="C30" s="189"/>
      <c r="D30" s="189"/>
      <c r="E30" s="189"/>
      <c r="F30" s="189"/>
      <c r="G30" s="189"/>
      <c r="H30" s="189"/>
      <c r="I30" s="189"/>
      <c r="J30" s="189"/>
      <c r="K30" s="189"/>
      <c r="L30" s="189"/>
      <c r="M30" s="189"/>
    </row>
    <row r="31" spans="1:13" x14ac:dyDescent="0.25">
      <c r="A31" s="187"/>
      <c r="B31" s="188"/>
      <c r="C31" s="189"/>
      <c r="D31" s="189"/>
      <c r="E31" s="189"/>
      <c r="F31" s="189"/>
      <c r="G31" s="189"/>
      <c r="H31" s="189"/>
      <c r="I31" s="189"/>
      <c r="J31" s="189"/>
      <c r="K31" s="189"/>
      <c r="L31" s="189"/>
      <c r="M31" s="189"/>
    </row>
    <row r="32" spans="1:13" x14ac:dyDescent="0.25">
      <c r="A32" s="187"/>
      <c r="B32" s="188"/>
      <c r="C32" s="189"/>
      <c r="D32" s="189"/>
      <c r="E32" s="189"/>
      <c r="F32" s="189"/>
      <c r="G32" s="189"/>
      <c r="H32" s="189"/>
      <c r="I32" s="189"/>
      <c r="J32" s="189"/>
      <c r="K32" s="189"/>
      <c r="L32" s="189"/>
      <c r="M32" s="189"/>
    </row>
    <row r="33" spans="1:13" x14ac:dyDescent="0.25">
      <c r="A33" s="187"/>
      <c r="B33" s="188"/>
      <c r="C33" s="189"/>
      <c r="D33" s="189"/>
      <c r="E33" s="189"/>
      <c r="F33" s="189"/>
      <c r="G33" s="189"/>
      <c r="H33" s="189"/>
      <c r="I33" s="189"/>
      <c r="J33" s="189"/>
      <c r="K33" s="189"/>
      <c r="L33" s="189"/>
      <c r="M33" s="189"/>
    </row>
    <row r="34" spans="1:13" x14ac:dyDescent="0.25">
      <c r="A34" s="187"/>
      <c r="B34" s="188"/>
      <c r="C34" s="189"/>
      <c r="D34" s="189"/>
      <c r="E34" s="189"/>
      <c r="F34" s="189"/>
      <c r="G34" s="189"/>
      <c r="H34" s="189"/>
      <c r="I34" s="189"/>
      <c r="J34" s="189"/>
      <c r="K34" s="189"/>
      <c r="L34" s="189"/>
      <c r="M34" s="189"/>
    </row>
    <row r="35" spans="1:13" x14ac:dyDescent="0.25">
      <c r="A35" s="187"/>
      <c r="B35" s="188"/>
      <c r="C35" s="189"/>
      <c r="D35" s="189"/>
      <c r="E35" s="189"/>
      <c r="F35" s="189"/>
      <c r="G35" s="189"/>
      <c r="H35" s="189"/>
      <c r="I35" s="189"/>
      <c r="J35" s="189"/>
      <c r="K35" s="189"/>
      <c r="L35" s="189"/>
      <c r="M35" s="189"/>
    </row>
    <row r="36" spans="1:13" x14ac:dyDescent="0.25">
      <c r="A36" s="190"/>
      <c r="B36" s="191"/>
      <c r="C36" s="191"/>
      <c r="D36" s="191"/>
      <c r="E36" s="191"/>
      <c r="F36" s="191"/>
      <c r="G36" s="191"/>
      <c r="H36" s="191"/>
      <c r="I36" s="191"/>
      <c r="J36" s="191"/>
      <c r="K36" s="191"/>
      <c r="L36" s="191"/>
      <c r="M36" s="191"/>
    </row>
    <row r="37" spans="1:13" x14ac:dyDescent="0.25">
      <c r="A37" s="253" t="s">
        <v>240</v>
      </c>
      <c r="B37" s="253"/>
      <c r="C37" s="192"/>
      <c r="D37" s="192"/>
      <c r="E37" s="192"/>
      <c r="F37" s="192"/>
      <c r="G37" s="192"/>
      <c r="H37" s="192"/>
      <c r="I37" s="192"/>
      <c r="J37" s="192"/>
      <c r="K37" s="192"/>
      <c r="L37" s="192"/>
      <c r="M37" s="192"/>
    </row>
    <row r="38" spans="1:13" x14ac:dyDescent="0.25">
      <c r="A38" s="251" t="s">
        <v>298</v>
      </c>
      <c r="B38" s="251"/>
      <c r="C38" s="251"/>
      <c r="D38" s="251"/>
      <c r="E38" s="251"/>
      <c r="F38" s="251"/>
      <c r="G38" s="252"/>
      <c r="H38" s="252"/>
      <c r="I38" s="252"/>
      <c r="J38" s="252"/>
      <c r="K38" s="252"/>
      <c r="L38" s="192"/>
      <c r="M38" s="192"/>
    </row>
  </sheetData>
  <mergeCells count="24">
    <mergeCell ref="A2:B2"/>
    <mergeCell ref="A15:F15"/>
    <mergeCell ref="A16:F16"/>
    <mergeCell ref="A17:F17"/>
    <mergeCell ref="A14:F14"/>
    <mergeCell ref="D4:M4"/>
    <mergeCell ref="A4:A5"/>
    <mergeCell ref="B4:B5"/>
    <mergeCell ref="A38:K38"/>
    <mergeCell ref="A37:B37"/>
    <mergeCell ref="D19:M19"/>
    <mergeCell ref="B19:B21"/>
    <mergeCell ref="D20:D21"/>
    <mergeCell ref="E20:E21"/>
    <mergeCell ref="F20:F21"/>
    <mergeCell ref="G20:G21"/>
    <mergeCell ref="H20:H21"/>
    <mergeCell ref="I20:I21"/>
    <mergeCell ref="J20:J21"/>
    <mergeCell ref="K20:K21"/>
    <mergeCell ref="L20:L21"/>
    <mergeCell ref="M20:M21"/>
    <mergeCell ref="A20:A21"/>
    <mergeCell ref="C20:C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N52"/>
  <sheetViews>
    <sheetView topLeftCell="A22" zoomScale="112" zoomScaleNormal="112" workbookViewId="0">
      <selection activeCell="A52" sqref="A52:I52"/>
    </sheetView>
  </sheetViews>
  <sheetFormatPr defaultRowHeight="15" x14ac:dyDescent="0.25"/>
  <cols>
    <col min="1" max="1" width="60.28515625" style="49" bestFit="1" customWidth="1"/>
    <col min="2" max="2" width="16.140625" style="49" bestFit="1" customWidth="1"/>
    <col min="3" max="3" width="22.7109375" style="49" customWidth="1"/>
    <col min="4" max="6" width="16.140625" style="49" bestFit="1" customWidth="1"/>
    <col min="7" max="7" width="17.5703125" style="49" bestFit="1" customWidth="1"/>
    <col min="8" max="9" width="16.140625" style="49" bestFit="1" customWidth="1"/>
    <col min="10" max="10" width="17.5703125" style="49" bestFit="1" customWidth="1"/>
    <col min="11" max="13" width="16.140625" style="49" bestFit="1" customWidth="1"/>
    <col min="14" max="14" width="14.28515625" style="49" customWidth="1"/>
    <col min="15" max="15" width="15.28515625" style="49" bestFit="1" customWidth="1"/>
    <col min="16" max="16" width="24.28515625" style="49" bestFit="1" customWidth="1"/>
    <col min="17" max="17" width="15" style="49" bestFit="1" customWidth="1"/>
    <col min="18" max="18" width="12.7109375" style="49" bestFit="1" customWidth="1"/>
    <col min="19" max="16384" width="9.140625" style="49"/>
  </cols>
  <sheetData>
    <row r="3" spans="1:14" ht="15.75" thickBot="1" x14ac:dyDescent="0.3">
      <c r="A3" s="44" t="s">
        <v>24</v>
      </c>
      <c r="B3" s="45"/>
      <c r="C3" s="36"/>
      <c r="D3" s="36"/>
      <c r="E3" s="36"/>
      <c r="F3" s="36"/>
      <c r="G3" s="36"/>
      <c r="H3" s="36"/>
      <c r="I3" s="36"/>
      <c r="J3" s="36"/>
      <c r="K3" s="36"/>
      <c r="L3" s="36"/>
      <c r="M3" s="36"/>
    </row>
    <row r="4" spans="1:14" ht="15.75" thickBot="1" x14ac:dyDescent="0.3">
      <c r="A4" s="272" t="s">
        <v>25</v>
      </c>
      <c r="B4" s="274" t="s">
        <v>218</v>
      </c>
      <c r="C4" s="34" t="s">
        <v>26</v>
      </c>
      <c r="D4" s="288" t="s">
        <v>288</v>
      </c>
      <c r="E4" s="289"/>
      <c r="F4" s="289"/>
      <c r="G4" s="289"/>
      <c r="H4" s="289"/>
      <c r="I4" s="289"/>
      <c r="J4" s="289"/>
      <c r="K4" s="289"/>
      <c r="L4" s="289"/>
      <c r="M4" s="290"/>
      <c r="N4" s="176"/>
    </row>
    <row r="5" spans="1:14" ht="15.75" thickBot="1" x14ac:dyDescent="0.3">
      <c r="A5" s="273"/>
      <c r="B5" s="275"/>
      <c r="C5" s="34">
        <v>2018</v>
      </c>
      <c r="D5" s="13">
        <v>2019</v>
      </c>
      <c r="E5" s="13">
        <f>D5+1</f>
        <v>2020</v>
      </c>
      <c r="F5" s="13">
        <f t="shared" ref="F5:M5" si="0">E5+1</f>
        <v>2021</v>
      </c>
      <c r="G5" s="13">
        <f t="shared" si="0"/>
        <v>2022</v>
      </c>
      <c r="H5" s="13">
        <f t="shared" si="0"/>
        <v>2023</v>
      </c>
      <c r="I5" s="13">
        <f t="shared" si="0"/>
        <v>2024</v>
      </c>
      <c r="J5" s="13">
        <f t="shared" si="0"/>
        <v>2025</v>
      </c>
      <c r="K5" s="13">
        <f t="shared" si="0"/>
        <v>2026</v>
      </c>
      <c r="L5" s="13">
        <f t="shared" si="0"/>
        <v>2027</v>
      </c>
      <c r="M5" s="13">
        <f t="shared" si="0"/>
        <v>2028</v>
      </c>
      <c r="N5" s="177"/>
    </row>
    <row r="6" spans="1:14" x14ac:dyDescent="0.25">
      <c r="A6" s="178"/>
      <c r="B6" s="172"/>
      <c r="C6" s="3"/>
      <c r="D6" s="3"/>
      <c r="E6" s="3"/>
      <c r="F6" s="3"/>
      <c r="G6" s="3"/>
      <c r="H6" s="3"/>
      <c r="I6" s="3"/>
      <c r="J6" s="3"/>
      <c r="K6" s="3"/>
      <c r="L6" s="3"/>
      <c r="M6" s="3"/>
      <c r="N6" s="179"/>
    </row>
    <row r="7" spans="1:14" x14ac:dyDescent="0.25">
      <c r="A7" s="178"/>
      <c r="B7" s="172"/>
      <c r="C7" s="3"/>
      <c r="D7" s="3"/>
      <c r="E7" s="3"/>
      <c r="F7" s="3"/>
      <c r="G7" s="3"/>
      <c r="H7" s="3"/>
      <c r="I7" s="3"/>
      <c r="J7" s="3"/>
      <c r="K7" s="3"/>
      <c r="L7" s="3"/>
      <c r="M7" s="3"/>
      <c r="N7" s="179"/>
    </row>
    <row r="8" spans="1:14" x14ac:dyDescent="0.25">
      <c r="A8" s="178"/>
      <c r="B8" s="172"/>
      <c r="C8" s="3"/>
      <c r="D8" s="3"/>
      <c r="E8" s="3"/>
      <c r="F8" s="3"/>
      <c r="G8" s="3"/>
      <c r="H8" s="3"/>
      <c r="I8" s="3"/>
      <c r="J8" s="3"/>
      <c r="K8" s="3"/>
      <c r="L8" s="3"/>
      <c r="M8" s="3"/>
      <c r="N8" s="179"/>
    </row>
    <row r="9" spans="1:14" x14ac:dyDescent="0.25">
      <c r="A9" s="178"/>
      <c r="B9" s="172"/>
      <c r="C9" s="3"/>
      <c r="D9" s="3"/>
      <c r="E9" s="3"/>
      <c r="F9" s="3"/>
      <c r="G9" s="3"/>
      <c r="H9" s="3"/>
      <c r="I9" s="3"/>
      <c r="J9" s="3"/>
      <c r="K9" s="3"/>
      <c r="L9" s="3"/>
      <c r="M9" s="3"/>
      <c r="N9" s="179"/>
    </row>
    <row r="10" spans="1:14" x14ac:dyDescent="0.25">
      <c r="A10" s="178"/>
      <c r="B10" s="172"/>
      <c r="C10" s="3"/>
      <c r="D10" s="3"/>
      <c r="E10" s="3"/>
      <c r="F10" s="3"/>
      <c r="G10" s="3"/>
      <c r="H10" s="3"/>
      <c r="I10" s="3"/>
      <c r="J10" s="3"/>
      <c r="K10" s="3"/>
      <c r="L10" s="3"/>
      <c r="M10" s="3"/>
      <c r="N10" s="179"/>
    </row>
    <row r="11" spans="1:14" x14ac:dyDescent="0.25">
      <c r="A11" s="178"/>
      <c r="B11" s="172"/>
      <c r="C11" s="3"/>
      <c r="D11" s="3"/>
      <c r="E11" s="3"/>
      <c r="F11" s="3"/>
      <c r="G11" s="3"/>
      <c r="H11" s="3"/>
      <c r="I11" s="3"/>
      <c r="J11" s="3"/>
      <c r="K11" s="3"/>
      <c r="L11" s="3"/>
      <c r="M11" s="3"/>
      <c r="N11" s="179"/>
    </row>
    <row r="12" spans="1:14" x14ac:dyDescent="0.25">
      <c r="A12" s="178"/>
      <c r="B12" s="172"/>
      <c r="C12" s="3"/>
      <c r="D12" s="3"/>
      <c r="E12" s="3"/>
      <c r="F12" s="3"/>
      <c r="G12" s="3"/>
      <c r="H12" s="3"/>
      <c r="I12" s="3"/>
      <c r="J12" s="3"/>
      <c r="K12" s="3"/>
      <c r="L12" s="3"/>
      <c r="M12" s="3"/>
      <c r="N12" s="179"/>
    </row>
    <row r="13" spans="1:14" x14ac:dyDescent="0.25">
      <c r="A13" s="178"/>
      <c r="B13" s="172"/>
      <c r="C13" s="3"/>
      <c r="D13" s="3"/>
      <c r="E13" s="3"/>
      <c r="F13" s="3"/>
      <c r="G13" s="3"/>
      <c r="H13" s="3"/>
      <c r="I13" s="3"/>
      <c r="J13" s="3"/>
      <c r="K13" s="3"/>
      <c r="L13" s="3"/>
      <c r="M13" s="3"/>
      <c r="N13" s="179"/>
    </row>
    <row r="14" spans="1:14" x14ac:dyDescent="0.25">
      <c r="A14" s="178"/>
      <c r="B14" s="172"/>
      <c r="C14" s="3"/>
      <c r="D14" s="3"/>
      <c r="E14" s="3"/>
      <c r="F14" s="3"/>
      <c r="G14" s="3"/>
      <c r="H14" s="3"/>
      <c r="I14" s="3"/>
      <c r="J14" s="3"/>
      <c r="K14" s="3"/>
      <c r="L14" s="3"/>
      <c r="M14" s="3"/>
      <c r="N14" s="179"/>
    </row>
    <row r="15" spans="1:14" ht="15.75" thickBot="1" x14ac:dyDescent="0.3">
      <c r="A15" s="36"/>
      <c r="B15" s="36"/>
      <c r="C15" s="8"/>
      <c r="D15" s="36"/>
      <c r="E15" s="36"/>
      <c r="F15" s="36"/>
      <c r="G15" s="36"/>
      <c r="H15" s="36"/>
      <c r="I15" s="36"/>
      <c r="J15" s="36"/>
      <c r="K15" s="36"/>
      <c r="L15" s="36"/>
      <c r="M15" s="36"/>
    </row>
    <row r="16" spans="1:14" ht="15.75" thickBot="1" x14ac:dyDescent="0.3">
      <c r="A16" s="266" t="s">
        <v>16</v>
      </c>
      <c r="B16" s="267"/>
      <c r="C16" s="267"/>
      <c r="D16" s="267"/>
      <c r="E16" s="267"/>
      <c r="F16" s="267"/>
      <c r="G16" s="285"/>
      <c r="H16" s="36"/>
      <c r="I16" s="36"/>
      <c r="J16" s="36"/>
      <c r="K16" s="36"/>
      <c r="L16" s="36"/>
      <c r="M16" s="36"/>
    </row>
    <row r="17" spans="1:13" ht="15.75" thickBot="1" x14ac:dyDescent="0.3">
      <c r="A17" s="276" t="s">
        <v>27</v>
      </c>
      <c r="B17" s="277"/>
      <c r="C17" s="277"/>
      <c r="D17" s="277"/>
      <c r="E17" s="277"/>
      <c r="F17" s="277"/>
      <c r="G17" s="278"/>
      <c r="H17" s="36"/>
      <c r="I17" s="36"/>
      <c r="J17" s="36"/>
      <c r="K17" s="36"/>
      <c r="L17" s="36"/>
      <c r="M17" s="36"/>
    </row>
    <row r="18" spans="1:13" ht="15.75" thickBot="1" x14ac:dyDescent="0.3">
      <c r="A18" s="276" t="s">
        <v>28</v>
      </c>
      <c r="B18" s="277"/>
      <c r="C18" s="277"/>
      <c r="D18" s="277"/>
      <c r="E18" s="277"/>
      <c r="F18" s="277"/>
      <c r="G18" s="278"/>
      <c r="H18" s="36"/>
      <c r="I18" s="36"/>
      <c r="J18" s="36"/>
      <c r="K18" s="36"/>
      <c r="L18" s="36"/>
      <c r="M18" s="36"/>
    </row>
    <row r="19" spans="1:13" ht="44.25" customHeight="1" thickBot="1" x14ac:dyDescent="0.3">
      <c r="A19" s="263" t="s">
        <v>188</v>
      </c>
      <c r="B19" s="264"/>
      <c r="C19" s="264"/>
      <c r="D19" s="264"/>
      <c r="E19" s="264"/>
      <c r="F19" s="264"/>
      <c r="G19" s="295"/>
      <c r="H19" s="36"/>
      <c r="I19" s="36"/>
      <c r="J19" s="36"/>
      <c r="K19" s="36"/>
      <c r="L19" s="36"/>
      <c r="M19" s="36"/>
    </row>
    <row r="20" spans="1:13" x14ac:dyDescent="0.25">
      <c r="A20" s="296"/>
      <c r="B20" s="296"/>
      <c r="C20" s="296"/>
      <c r="D20" s="296"/>
      <c r="E20" s="296"/>
      <c r="F20" s="296"/>
      <c r="G20" s="296"/>
      <c r="H20" s="36"/>
      <c r="I20" s="36"/>
      <c r="J20" s="36"/>
      <c r="K20" s="36"/>
      <c r="L20" s="36"/>
      <c r="M20" s="36"/>
    </row>
    <row r="21" spans="1:13" x14ac:dyDescent="0.25">
      <c r="A21" s="296"/>
      <c r="B21" s="296"/>
      <c r="C21" s="296"/>
      <c r="D21" s="296"/>
      <c r="E21" s="296"/>
      <c r="F21" s="296"/>
      <c r="G21" s="296"/>
      <c r="H21" s="36"/>
      <c r="I21" s="36"/>
      <c r="J21" s="36"/>
      <c r="K21" s="36"/>
      <c r="L21" s="36"/>
      <c r="M21" s="36"/>
    </row>
    <row r="22" spans="1:13" x14ac:dyDescent="0.25">
      <c r="A22" s="180"/>
      <c r="B22" s="180"/>
      <c r="C22" s="180"/>
      <c r="D22" s="180"/>
      <c r="E22" s="180"/>
      <c r="F22" s="180"/>
      <c r="G22" s="180"/>
    </row>
    <row r="23" spans="1:13" x14ac:dyDescent="0.25">
      <c r="A23" s="181"/>
      <c r="B23" s="181"/>
    </row>
    <row r="24" spans="1:13" x14ac:dyDescent="0.25">
      <c r="A24" s="297" t="s">
        <v>29</v>
      </c>
      <c r="B24" s="297"/>
      <c r="C24" s="297"/>
      <c r="D24" s="36"/>
      <c r="E24" s="36"/>
      <c r="F24" s="36"/>
      <c r="G24" s="36"/>
      <c r="H24" s="36"/>
      <c r="I24" s="36"/>
      <c r="J24" s="36"/>
      <c r="K24" s="36"/>
      <c r="L24" s="36"/>
      <c r="M24" s="36"/>
    </row>
    <row r="25" spans="1:13" x14ac:dyDescent="0.25">
      <c r="A25" s="299" t="s">
        <v>25</v>
      </c>
      <c r="B25" s="291" t="s">
        <v>19</v>
      </c>
      <c r="C25" s="292"/>
      <c r="D25" s="291" t="s">
        <v>270</v>
      </c>
      <c r="E25" s="298"/>
      <c r="F25" s="298"/>
      <c r="G25" s="298"/>
      <c r="H25" s="298"/>
      <c r="I25" s="298"/>
      <c r="J25" s="298"/>
      <c r="K25" s="298"/>
      <c r="L25" s="298"/>
      <c r="M25" s="292"/>
    </row>
    <row r="26" spans="1:13" x14ac:dyDescent="0.25">
      <c r="A26" s="300"/>
      <c r="B26" s="291">
        <v>2018</v>
      </c>
      <c r="C26" s="292"/>
      <c r="D26" s="13">
        <v>2019</v>
      </c>
      <c r="E26" s="13">
        <f>D26+1</f>
        <v>2020</v>
      </c>
      <c r="F26" s="13">
        <f t="shared" ref="F26" si="1">E26+1</f>
        <v>2021</v>
      </c>
      <c r="G26" s="13">
        <f t="shared" ref="G26" si="2">F26+1</f>
        <v>2022</v>
      </c>
      <c r="H26" s="13">
        <f t="shared" ref="H26" si="3">G26+1</f>
        <v>2023</v>
      </c>
      <c r="I26" s="13">
        <f t="shared" ref="I26" si="4">H26+1</f>
        <v>2024</v>
      </c>
      <c r="J26" s="13">
        <f t="shared" ref="J26" si="5">I26+1</f>
        <v>2025</v>
      </c>
      <c r="K26" s="13">
        <f t="shared" ref="K26" si="6">J26+1</f>
        <v>2026</v>
      </c>
      <c r="L26" s="13">
        <f t="shared" ref="L26" si="7">K26+1</f>
        <v>2027</v>
      </c>
      <c r="M26" s="13">
        <f t="shared" ref="M26" si="8">L26+1</f>
        <v>2028</v>
      </c>
    </row>
    <row r="27" spans="1:13" x14ac:dyDescent="0.25">
      <c r="A27" s="29" t="s">
        <v>30</v>
      </c>
      <c r="B27" s="293">
        <f>SUM(B28:C36)</f>
        <v>0</v>
      </c>
      <c r="C27" s="294"/>
      <c r="D27" s="30">
        <f t="shared" ref="D27:M27" si="9">SUM(D28:D36)</f>
        <v>0</v>
      </c>
      <c r="E27" s="30">
        <f t="shared" si="9"/>
        <v>0</v>
      </c>
      <c r="F27" s="30">
        <f t="shared" si="9"/>
        <v>0</v>
      </c>
      <c r="G27" s="30">
        <f t="shared" si="9"/>
        <v>0</v>
      </c>
      <c r="H27" s="30">
        <f t="shared" si="9"/>
        <v>0</v>
      </c>
      <c r="I27" s="30">
        <f t="shared" si="9"/>
        <v>0</v>
      </c>
      <c r="J27" s="30">
        <f t="shared" si="9"/>
        <v>0</v>
      </c>
      <c r="K27" s="30">
        <f t="shared" si="9"/>
        <v>0</v>
      </c>
      <c r="L27" s="30">
        <f t="shared" si="9"/>
        <v>0</v>
      </c>
      <c r="M27" s="30">
        <f t="shared" si="9"/>
        <v>0</v>
      </c>
    </row>
    <row r="28" spans="1:13" x14ac:dyDescent="0.25">
      <c r="A28" s="178"/>
      <c r="B28" s="281"/>
      <c r="C28" s="282"/>
      <c r="D28" s="28"/>
      <c r="E28" s="28"/>
      <c r="F28" s="28"/>
      <c r="G28" s="28"/>
      <c r="H28" s="28"/>
      <c r="I28" s="28"/>
      <c r="J28" s="28"/>
      <c r="K28" s="28"/>
      <c r="L28" s="28"/>
      <c r="M28" s="28"/>
    </row>
    <row r="29" spans="1:13" x14ac:dyDescent="0.25">
      <c r="A29" s="178"/>
      <c r="B29" s="281"/>
      <c r="C29" s="282"/>
      <c r="D29" s="28"/>
      <c r="E29" s="28"/>
      <c r="F29" s="28"/>
      <c r="G29" s="28"/>
      <c r="H29" s="28"/>
      <c r="I29" s="28"/>
      <c r="J29" s="28"/>
      <c r="K29" s="28"/>
      <c r="L29" s="28"/>
      <c r="M29" s="28"/>
    </row>
    <row r="30" spans="1:13" x14ac:dyDescent="0.25">
      <c r="A30" s="178"/>
      <c r="B30" s="281"/>
      <c r="C30" s="282"/>
      <c r="D30" s="28"/>
      <c r="E30" s="28"/>
      <c r="F30" s="28"/>
      <c r="G30" s="28"/>
      <c r="H30" s="28"/>
      <c r="I30" s="28"/>
      <c r="J30" s="28"/>
      <c r="K30" s="28"/>
      <c r="L30" s="28"/>
      <c r="M30" s="28"/>
    </row>
    <row r="31" spans="1:13" x14ac:dyDescent="0.25">
      <c r="A31" s="178"/>
      <c r="B31" s="281"/>
      <c r="C31" s="282"/>
      <c r="D31" s="28"/>
      <c r="E31" s="28"/>
      <c r="F31" s="28"/>
      <c r="G31" s="28"/>
      <c r="H31" s="28"/>
      <c r="I31" s="28"/>
      <c r="J31" s="28"/>
      <c r="K31" s="28"/>
      <c r="L31" s="28"/>
      <c r="M31" s="28"/>
    </row>
    <row r="32" spans="1:13" x14ac:dyDescent="0.25">
      <c r="A32" s="178"/>
      <c r="B32" s="281"/>
      <c r="C32" s="282"/>
      <c r="D32" s="28"/>
      <c r="E32" s="28"/>
      <c r="F32" s="28"/>
      <c r="G32" s="28"/>
      <c r="H32" s="28"/>
      <c r="I32" s="28"/>
      <c r="J32" s="28"/>
      <c r="K32" s="28"/>
      <c r="L32" s="28"/>
      <c r="M32" s="28"/>
    </row>
    <row r="33" spans="1:13" x14ac:dyDescent="0.25">
      <c r="A33" s="178"/>
      <c r="B33" s="281"/>
      <c r="C33" s="282"/>
      <c r="D33" s="28"/>
      <c r="E33" s="28"/>
      <c r="F33" s="28"/>
      <c r="G33" s="28"/>
      <c r="H33" s="28"/>
      <c r="I33" s="28"/>
      <c r="J33" s="28"/>
      <c r="K33" s="28"/>
      <c r="L33" s="28"/>
      <c r="M33" s="28"/>
    </row>
    <row r="34" spans="1:13" x14ac:dyDescent="0.25">
      <c r="A34" s="178"/>
      <c r="B34" s="281"/>
      <c r="C34" s="282"/>
      <c r="D34" s="28"/>
      <c r="E34" s="28"/>
      <c r="F34" s="28"/>
      <c r="G34" s="28"/>
      <c r="H34" s="28"/>
      <c r="I34" s="28"/>
      <c r="J34" s="28"/>
      <c r="K34" s="28"/>
      <c r="L34" s="28"/>
      <c r="M34" s="28"/>
    </row>
    <row r="35" spans="1:13" x14ac:dyDescent="0.25">
      <c r="A35" s="178"/>
      <c r="B35" s="281"/>
      <c r="C35" s="282"/>
      <c r="D35" s="28"/>
      <c r="E35" s="28"/>
      <c r="F35" s="28"/>
      <c r="G35" s="28"/>
      <c r="H35" s="28"/>
      <c r="I35" s="28"/>
      <c r="J35" s="28"/>
      <c r="K35" s="28"/>
      <c r="L35" s="28"/>
      <c r="M35" s="28"/>
    </row>
    <row r="36" spans="1:13" x14ac:dyDescent="0.25">
      <c r="A36" s="178"/>
      <c r="B36" s="281"/>
      <c r="C36" s="282"/>
      <c r="D36" s="28"/>
      <c r="E36" s="28"/>
      <c r="F36" s="28"/>
      <c r="G36" s="28"/>
      <c r="H36" s="28"/>
      <c r="I36" s="28"/>
      <c r="J36" s="28"/>
      <c r="K36" s="28"/>
      <c r="L36" s="28"/>
      <c r="M36" s="28"/>
    </row>
    <row r="37" spans="1:13" x14ac:dyDescent="0.25">
      <c r="A37" s="29" t="s">
        <v>31</v>
      </c>
      <c r="B37" s="283">
        <f>SUM(B38:C39)</f>
        <v>0</v>
      </c>
      <c r="C37" s="284"/>
      <c r="D37" s="30">
        <f>SUM(D38:D39)</f>
        <v>0</v>
      </c>
      <c r="E37" s="30">
        <f t="shared" ref="E37:M37" si="10">SUM(E38:E39)</f>
        <v>0</v>
      </c>
      <c r="F37" s="30">
        <f t="shared" si="10"/>
        <v>0</v>
      </c>
      <c r="G37" s="30">
        <f t="shared" si="10"/>
        <v>0</v>
      </c>
      <c r="H37" s="30">
        <f t="shared" si="10"/>
        <v>0</v>
      </c>
      <c r="I37" s="30">
        <f t="shared" si="10"/>
        <v>0</v>
      </c>
      <c r="J37" s="30">
        <f t="shared" si="10"/>
        <v>0</v>
      </c>
      <c r="K37" s="30">
        <f t="shared" si="10"/>
        <v>0</v>
      </c>
      <c r="L37" s="30">
        <f t="shared" si="10"/>
        <v>0</v>
      </c>
      <c r="M37" s="30">
        <f t="shared" si="10"/>
        <v>0</v>
      </c>
    </row>
    <row r="38" spans="1:13" x14ac:dyDescent="0.25">
      <c r="A38" s="173"/>
      <c r="B38" s="281"/>
      <c r="C38" s="282"/>
      <c r="D38" s="28"/>
      <c r="E38" s="28"/>
      <c r="F38" s="28"/>
      <c r="G38" s="28"/>
      <c r="H38" s="28"/>
      <c r="I38" s="28"/>
      <c r="J38" s="28"/>
      <c r="K38" s="28"/>
      <c r="L38" s="28"/>
      <c r="M38" s="28"/>
    </row>
    <row r="39" spans="1:13" x14ac:dyDescent="0.25">
      <c r="A39" s="173"/>
      <c r="B39" s="281"/>
      <c r="C39" s="282"/>
      <c r="D39" s="28"/>
      <c r="E39" s="28"/>
      <c r="F39" s="28"/>
      <c r="G39" s="28"/>
      <c r="H39" s="28"/>
      <c r="I39" s="28"/>
      <c r="J39" s="28"/>
      <c r="K39" s="28"/>
      <c r="L39" s="28"/>
      <c r="M39" s="28"/>
    </row>
    <row r="40" spans="1:13" x14ac:dyDescent="0.25">
      <c r="A40" s="29" t="s">
        <v>32</v>
      </c>
      <c r="B40" s="283">
        <f>SUM(B41:C42)</f>
        <v>0</v>
      </c>
      <c r="C40" s="284"/>
      <c r="D40" s="30">
        <f>SUM(D41:D42)</f>
        <v>0</v>
      </c>
      <c r="E40" s="30">
        <f t="shared" ref="E40:M40" si="11">SUM(E41:E42)</f>
        <v>0</v>
      </c>
      <c r="F40" s="30">
        <f t="shared" si="11"/>
        <v>0</v>
      </c>
      <c r="G40" s="30">
        <f t="shared" si="11"/>
        <v>0</v>
      </c>
      <c r="H40" s="30">
        <f t="shared" si="11"/>
        <v>0</v>
      </c>
      <c r="I40" s="30">
        <f t="shared" si="11"/>
        <v>0</v>
      </c>
      <c r="J40" s="30">
        <f t="shared" si="11"/>
        <v>0</v>
      </c>
      <c r="K40" s="30">
        <f t="shared" si="11"/>
        <v>0</v>
      </c>
      <c r="L40" s="30">
        <f t="shared" si="11"/>
        <v>0</v>
      </c>
      <c r="M40" s="30">
        <f t="shared" si="11"/>
        <v>0</v>
      </c>
    </row>
    <row r="41" spans="1:13" x14ac:dyDescent="0.25">
      <c r="A41" s="173"/>
      <c r="B41" s="281"/>
      <c r="C41" s="282"/>
      <c r="D41" s="28"/>
      <c r="E41" s="28"/>
      <c r="F41" s="28"/>
      <c r="G41" s="28"/>
      <c r="H41" s="28"/>
      <c r="I41" s="28"/>
      <c r="J41" s="28"/>
      <c r="K41" s="28"/>
      <c r="L41" s="28"/>
      <c r="M41" s="28"/>
    </row>
    <row r="42" spans="1:13" x14ac:dyDescent="0.25">
      <c r="A42" s="173"/>
      <c r="B42" s="281"/>
      <c r="C42" s="282"/>
      <c r="D42" s="28"/>
      <c r="E42" s="28"/>
      <c r="F42" s="28"/>
      <c r="G42" s="28"/>
      <c r="H42" s="28"/>
      <c r="I42" s="28"/>
      <c r="J42" s="28"/>
      <c r="K42" s="28"/>
      <c r="L42" s="28"/>
      <c r="M42" s="28"/>
    </row>
    <row r="43" spans="1:13" x14ac:dyDescent="0.25">
      <c r="A43" s="29" t="s">
        <v>33</v>
      </c>
      <c r="B43" s="283">
        <f>SUM(B44:C45)</f>
        <v>0</v>
      </c>
      <c r="C43" s="284"/>
      <c r="D43" s="30">
        <f>SUM(D44:D45)</f>
        <v>0</v>
      </c>
      <c r="E43" s="30">
        <f t="shared" ref="E43:M43" si="12">SUM(E44:E45)</f>
        <v>0</v>
      </c>
      <c r="F43" s="30">
        <f t="shared" si="12"/>
        <v>0</v>
      </c>
      <c r="G43" s="30">
        <f t="shared" si="12"/>
        <v>0</v>
      </c>
      <c r="H43" s="30">
        <f t="shared" si="12"/>
        <v>0</v>
      </c>
      <c r="I43" s="30">
        <f t="shared" si="12"/>
        <v>0</v>
      </c>
      <c r="J43" s="30">
        <f t="shared" si="12"/>
        <v>0</v>
      </c>
      <c r="K43" s="30">
        <f t="shared" si="12"/>
        <v>0</v>
      </c>
      <c r="L43" s="30">
        <f t="shared" si="12"/>
        <v>0</v>
      </c>
      <c r="M43" s="30">
        <f t="shared" si="12"/>
        <v>0</v>
      </c>
    </row>
    <row r="44" spans="1:13" x14ac:dyDescent="0.25">
      <c r="A44" s="170"/>
      <c r="B44" s="286"/>
      <c r="C44" s="287"/>
      <c r="D44" s="28"/>
      <c r="E44" s="28"/>
      <c r="F44" s="28"/>
      <c r="G44" s="28"/>
      <c r="H44" s="28"/>
      <c r="I44" s="28"/>
      <c r="J44" s="28"/>
      <c r="K44" s="28"/>
      <c r="L44" s="28"/>
      <c r="M44" s="28"/>
    </row>
    <row r="45" spans="1:13" ht="15" customHeight="1" x14ac:dyDescent="0.25">
      <c r="A45" s="170"/>
      <c r="B45" s="281"/>
      <c r="C45" s="282"/>
      <c r="D45" s="28"/>
      <c r="E45" s="28"/>
      <c r="F45" s="28"/>
      <c r="G45" s="28"/>
      <c r="H45" s="28"/>
      <c r="I45" s="28"/>
      <c r="J45" s="28"/>
      <c r="K45" s="28"/>
      <c r="L45" s="28"/>
      <c r="M45" s="28"/>
    </row>
    <row r="46" spans="1:13" s="181" customFormat="1" x14ac:dyDescent="0.25">
      <c r="A46" s="182" t="s">
        <v>20</v>
      </c>
      <c r="B46" s="279">
        <f>B27+B37+B40+B43</f>
        <v>0</v>
      </c>
      <c r="C46" s="280"/>
      <c r="D46" s="144">
        <f t="shared" ref="D46:M46" si="13">D27+D37+D40+D43</f>
        <v>0</v>
      </c>
      <c r="E46" s="144">
        <f t="shared" si="13"/>
        <v>0</v>
      </c>
      <c r="F46" s="144">
        <f t="shared" si="13"/>
        <v>0</v>
      </c>
      <c r="G46" s="144">
        <f t="shared" si="13"/>
        <v>0</v>
      </c>
      <c r="H46" s="144">
        <f t="shared" si="13"/>
        <v>0</v>
      </c>
      <c r="I46" s="144">
        <f t="shared" si="13"/>
        <v>0</v>
      </c>
      <c r="J46" s="144">
        <f t="shared" si="13"/>
        <v>0</v>
      </c>
      <c r="K46" s="144">
        <f t="shared" si="13"/>
        <v>0</v>
      </c>
      <c r="L46" s="144">
        <f t="shared" si="13"/>
        <v>0</v>
      </c>
      <c r="M46" s="144">
        <f t="shared" si="13"/>
        <v>0</v>
      </c>
    </row>
    <row r="47" spans="1:13" s="181" customFormat="1" ht="15.75" thickBot="1" x14ac:dyDescent="0.3">
      <c r="A47" s="45"/>
      <c r="B47" s="174"/>
      <c r="C47" s="174"/>
      <c r="D47" s="174"/>
      <c r="E47" s="174"/>
      <c r="F47" s="174"/>
      <c r="G47" s="174"/>
      <c r="H47" s="174"/>
      <c r="I47" s="174"/>
      <c r="J47" s="174"/>
      <c r="K47" s="174"/>
      <c r="L47" s="174"/>
      <c r="M47" s="174"/>
    </row>
    <row r="48" spans="1:13" s="181" customFormat="1" ht="15.75" thickBot="1" x14ac:dyDescent="0.3">
      <c r="A48" s="266" t="s">
        <v>16</v>
      </c>
      <c r="B48" s="267"/>
      <c r="C48" s="267"/>
      <c r="D48" s="267"/>
      <c r="E48" s="267"/>
      <c r="F48" s="267"/>
      <c r="G48" s="267"/>
      <c r="H48" s="267"/>
      <c r="I48" s="285"/>
      <c r="J48" s="175"/>
      <c r="K48" s="175"/>
      <c r="L48" s="175"/>
      <c r="M48" s="175"/>
    </row>
    <row r="49" spans="1:13" ht="15.75" thickBot="1" x14ac:dyDescent="0.3">
      <c r="A49" s="276" t="s">
        <v>34</v>
      </c>
      <c r="B49" s="277"/>
      <c r="C49" s="277"/>
      <c r="D49" s="277"/>
      <c r="E49" s="277"/>
      <c r="F49" s="277"/>
      <c r="G49" s="277"/>
      <c r="H49" s="277"/>
      <c r="I49" s="278"/>
      <c r="J49" s="36"/>
      <c r="K49" s="36"/>
      <c r="L49" s="36"/>
      <c r="M49" s="36"/>
    </row>
    <row r="50" spans="1:13" ht="15.75" thickBot="1" x14ac:dyDescent="0.3">
      <c r="A50" s="276" t="s">
        <v>35</v>
      </c>
      <c r="B50" s="277"/>
      <c r="C50" s="277"/>
      <c r="D50" s="277"/>
      <c r="E50" s="277"/>
      <c r="F50" s="277"/>
      <c r="G50" s="277"/>
      <c r="H50" s="277"/>
      <c r="I50" s="278"/>
      <c r="J50" s="36"/>
      <c r="K50" s="36"/>
      <c r="L50" s="36"/>
      <c r="M50" s="36"/>
    </row>
    <row r="51" spans="1:13" ht="15.75" thickBot="1" x14ac:dyDescent="0.3">
      <c r="A51" s="276" t="s">
        <v>247</v>
      </c>
      <c r="B51" s="277"/>
      <c r="C51" s="277"/>
      <c r="D51" s="277"/>
      <c r="E51" s="277"/>
      <c r="F51" s="277"/>
      <c r="G51" s="277"/>
      <c r="H51" s="277"/>
      <c r="I51" s="278"/>
      <c r="J51" s="36"/>
      <c r="K51" s="36"/>
      <c r="L51" s="36"/>
      <c r="M51" s="36"/>
    </row>
    <row r="52" spans="1:13" ht="15.75" thickBot="1" x14ac:dyDescent="0.3">
      <c r="A52" s="276" t="s">
        <v>285</v>
      </c>
      <c r="B52" s="277"/>
      <c r="C52" s="277"/>
      <c r="D52" s="277"/>
      <c r="E52" s="277"/>
      <c r="F52" s="277"/>
      <c r="G52" s="277"/>
      <c r="H52" s="277"/>
      <c r="I52" s="278"/>
    </row>
  </sheetData>
  <mergeCells count="39">
    <mergeCell ref="D4:M4"/>
    <mergeCell ref="B26:C26"/>
    <mergeCell ref="B27:C27"/>
    <mergeCell ref="A16:G16"/>
    <mergeCell ref="A17:G17"/>
    <mergeCell ref="A18:G18"/>
    <mergeCell ref="A19:G19"/>
    <mergeCell ref="A20:G20"/>
    <mergeCell ref="A21:G21"/>
    <mergeCell ref="A24:C24"/>
    <mergeCell ref="D25:M25"/>
    <mergeCell ref="B4:B5"/>
    <mergeCell ref="A4:A5"/>
    <mergeCell ref="B25:C25"/>
    <mergeCell ref="A25:A26"/>
    <mergeCell ref="B35:C35"/>
    <mergeCell ref="B36:C36"/>
    <mergeCell ref="B28:C28"/>
    <mergeCell ref="B43:C43"/>
    <mergeCell ref="B44:C44"/>
    <mergeCell ref="B33:C33"/>
    <mergeCell ref="B34:C34"/>
    <mergeCell ref="B37:C37"/>
    <mergeCell ref="B38:C38"/>
    <mergeCell ref="B29:C29"/>
    <mergeCell ref="B30:C30"/>
    <mergeCell ref="B31:C31"/>
    <mergeCell ref="B32:C32"/>
    <mergeCell ref="A51:I51"/>
    <mergeCell ref="A52:I52"/>
    <mergeCell ref="B46:C46"/>
    <mergeCell ref="B45:C45"/>
    <mergeCell ref="B39:C39"/>
    <mergeCell ref="B40:C40"/>
    <mergeCell ref="A50:I50"/>
    <mergeCell ref="A49:I49"/>
    <mergeCell ref="B41:C41"/>
    <mergeCell ref="B42:C42"/>
    <mergeCell ref="A48:I4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BFD9E-8C55-4451-9D4B-EA8C31A0B91C}">
  <dimension ref="A1:E16"/>
  <sheetViews>
    <sheetView workbookViewId="0">
      <selection activeCell="E18" sqref="E18"/>
    </sheetView>
  </sheetViews>
  <sheetFormatPr defaultRowHeight="15" x14ac:dyDescent="0.25"/>
  <cols>
    <col min="1" max="1" width="6.42578125" style="49" customWidth="1"/>
    <col min="2" max="2" width="21.42578125" style="49" customWidth="1"/>
    <col min="3" max="3" width="17.5703125" style="49" customWidth="1"/>
    <col min="4" max="4" width="25.7109375" style="49" customWidth="1"/>
    <col min="5" max="5" width="20" style="49" customWidth="1"/>
    <col min="6" max="16384" width="9.140625" style="49"/>
  </cols>
  <sheetData>
    <row r="1" spans="1:5" x14ac:dyDescent="0.25">
      <c r="A1" s="45" t="s">
        <v>186</v>
      </c>
      <c r="B1" s="36"/>
      <c r="C1" s="36"/>
      <c r="D1" s="36"/>
      <c r="E1" s="36"/>
    </row>
    <row r="2" spans="1:5" x14ac:dyDescent="0.25">
      <c r="A2" s="36"/>
      <c r="B2" s="36"/>
      <c r="C2" s="36"/>
      <c r="D2" s="36"/>
      <c r="E2" s="36"/>
    </row>
    <row r="3" spans="1:5" ht="28.5" x14ac:dyDescent="0.25">
      <c r="A3" s="171" t="s">
        <v>182</v>
      </c>
      <c r="B3" s="171" t="s">
        <v>181</v>
      </c>
      <c r="C3" s="171" t="s">
        <v>180</v>
      </c>
      <c r="D3" s="171" t="s">
        <v>185</v>
      </c>
      <c r="E3" s="171" t="s">
        <v>178</v>
      </c>
    </row>
    <row r="4" spans="1:5" ht="28.5" x14ac:dyDescent="0.25">
      <c r="A4" s="170" t="s">
        <v>0</v>
      </c>
      <c r="B4" s="169" t="s">
        <v>248</v>
      </c>
      <c r="C4" s="169" t="s">
        <v>249</v>
      </c>
      <c r="D4" s="169" t="s">
        <v>184</v>
      </c>
      <c r="E4" s="169">
        <v>1</v>
      </c>
    </row>
    <row r="5" spans="1:5" x14ac:dyDescent="0.25">
      <c r="A5" s="170" t="s">
        <v>177</v>
      </c>
      <c r="B5" s="169"/>
      <c r="C5" s="169"/>
      <c r="D5" s="169"/>
      <c r="E5" s="169"/>
    </row>
    <row r="6" spans="1:5" x14ac:dyDescent="0.25">
      <c r="A6" s="170" t="s">
        <v>176</v>
      </c>
      <c r="B6" s="169"/>
      <c r="C6" s="169"/>
      <c r="D6" s="169"/>
      <c r="E6" s="169"/>
    </row>
    <row r="7" spans="1:5" x14ac:dyDescent="0.25">
      <c r="A7" s="170" t="s">
        <v>1</v>
      </c>
      <c r="B7" s="169"/>
      <c r="C7" s="169"/>
      <c r="D7" s="169"/>
      <c r="E7" s="169">
        <v>1</v>
      </c>
    </row>
    <row r="8" spans="1:5" x14ac:dyDescent="0.25">
      <c r="A8" s="36"/>
      <c r="B8" s="36"/>
      <c r="C8" s="36"/>
      <c r="D8" s="36"/>
      <c r="E8" s="36"/>
    </row>
    <row r="9" spans="1:5" x14ac:dyDescent="0.25">
      <c r="A9" s="36"/>
      <c r="B9" s="36"/>
      <c r="C9" s="36"/>
      <c r="D9" s="36"/>
      <c r="E9" s="36"/>
    </row>
    <row r="10" spans="1:5" x14ac:dyDescent="0.25">
      <c r="A10" s="45" t="s">
        <v>183</v>
      </c>
      <c r="B10" s="36"/>
      <c r="C10" s="36"/>
      <c r="D10" s="36"/>
      <c r="E10" s="36"/>
    </row>
    <row r="11" spans="1:5" x14ac:dyDescent="0.25">
      <c r="A11" s="36"/>
      <c r="B11" s="36"/>
      <c r="C11" s="36"/>
      <c r="D11" s="36"/>
      <c r="E11" s="36"/>
    </row>
    <row r="12" spans="1:5" ht="28.5" x14ac:dyDescent="0.25">
      <c r="A12" s="171" t="s">
        <v>182</v>
      </c>
      <c r="B12" s="171" t="s">
        <v>181</v>
      </c>
      <c r="C12" s="171" t="s">
        <v>180</v>
      </c>
      <c r="D12" s="171" t="s">
        <v>179</v>
      </c>
      <c r="E12" s="171" t="s">
        <v>178</v>
      </c>
    </row>
    <row r="13" spans="1:5" x14ac:dyDescent="0.25">
      <c r="A13" s="170" t="s">
        <v>0</v>
      </c>
      <c r="B13" s="169"/>
      <c r="C13" s="169"/>
      <c r="D13" s="169"/>
      <c r="E13" s="169"/>
    </row>
    <row r="14" spans="1:5" x14ac:dyDescent="0.25">
      <c r="A14" s="170" t="s">
        <v>177</v>
      </c>
      <c r="B14" s="169"/>
      <c r="C14" s="169"/>
      <c r="D14" s="169"/>
      <c r="E14" s="169"/>
    </row>
    <row r="15" spans="1:5" x14ac:dyDescent="0.25">
      <c r="A15" s="170" t="s">
        <v>176</v>
      </c>
      <c r="B15" s="169"/>
      <c r="C15" s="169"/>
      <c r="D15" s="169"/>
      <c r="E15" s="169"/>
    </row>
    <row r="16" spans="1:5" x14ac:dyDescent="0.25">
      <c r="A16" s="170" t="s">
        <v>1</v>
      </c>
      <c r="B16" s="169"/>
      <c r="C16" s="169"/>
      <c r="D16" s="169"/>
      <c r="E16" s="169">
        <f>SUM(E13:E15)</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L24"/>
  <sheetViews>
    <sheetView workbookViewId="0">
      <selection activeCell="A18" sqref="A18:E18"/>
    </sheetView>
  </sheetViews>
  <sheetFormatPr defaultRowHeight="15" x14ac:dyDescent="0.25"/>
  <cols>
    <col min="1" max="1" width="32.85546875" style="49" customWidth="1"/>
    <col min="2" max="2" width="21.42578125" style="49" customWidth="1"/>
    <col min="3" max="12" width="13.7109375" style="49" bestFit="1" customWidth="1"/>
    <col min="13" max="16384" width="9.140625" style="49"/>
  </cols>
  <sheetData>
    <row r="3" spans="1:12" ht="15.75" thickBot="1" x14ac:dyDescent="0.3">
      <c r="A3" s="44" t="s">
        <v>37</v>
      </c>
      <c r="B3" s="45"/>
      <c r="C3" s="36"/>
      <c r="D3" s="36"/>
      <c r="E3" s="36"/>
      <c r="F3" s="36"/>
      <c r="G3" s="36"/>
      <c r="H3" s="36"/>
      <c r="I3" s="36"/>
      <c r="J3" s="36"/>
      <c r="K3" s="36"/>
      <c r="L3" s="36"/>
    </row>
    <row r="4" spans="1:12" x14ac:dyDescent="0.25">
      <c r="A4" s="272" t="s">
        <v>38</v>
      </c>
      <c r="B4" s="14" t="s">
        <v>234</v>
      </c>
      <c r="C4" s="288" t="s">
        <v>271</v>
      </c>
      <c r="D4" s="289"/>
      <c r="E4" s="289"/>
      <c r="F4" s="289"/>
      <c r="G4" s="289"/>
      <c r="H4" s="289"/>
      <c r="I4" s="289"/>
      <c r="J4" s="289"/>
      <c r="K4" s="289"/>
      <c r="L4" s="290"/>
    </row>
    <row r="5" spans="1:12" ht="15.75" thickBot="1" x14ac:dyDescent="0.3">
      <c r="A5" s="273"/>
      <c r="B5" s="14">
        <v>2018</v>
      </c>
      <c r="C5" s="13">
        <v>2019</v>
      </c>
      <c r="D5" s="13">
        <f>C5+1</f>
        <v>2020</v>
      </c>
      <c r="E5" s="13">
        <f t="shared" ref="E5:L5" si="0">D5+1</f>
        <v>2021</v>
      </c>
      <c r="F5" s="13">
        <f t="shared" si="0"/>
        <v>2022</v>
      </c>
      <c r="G5" s="13">
        <f t="shared" si="0"/>
        <v>2023</v>
      </c>
      <c r="H5" s="13">
        <f t="shared" si="0"/>
        <v>2024</v>
      </c>
      <c r="I5" s="13">
        <f t="shared" si="0"/>
        <v>2025</v>
      </c>
      <c r="J5" s="13">
        <f t="shared" si="0"/>
        <v>2026</v>
      </c>
      <c r="K5" s="13">
        <f t="shared" si="0"/>
        <v>2027</v>
      </c>
      <c r="L5" s="13">
        <f t="shared" si="0"/>
        <v>2028</v>
      </c>
    </row>
    <row r="6" spans="1:12" ht="15.75" thickBot="1" x14ac:dyDescent="0.3">
      <c r="A6" s="51" t="s">
        <v>39</v>
      </c>
      <c r="B6" s="130"/>
      <c r="C6" s="130"/>
      <c r="D6" s="130"/>
      <c r="E6" s="130"/>
      <c r="F6" s="130"/>
      <c r="G6" s="130"/>
      <c r="H6" s="130"/>
      <c r="I6" s="130"/>
      <c r="J6" s="130"/>
      <c r="K6" s="130"/>
      <c r="L6" s="130"/>
    </row>
    <row r="7" spans="1:12" ht="15.75" thickBot="1" x14ac:dyDescent="0.3">
      <c r="A7" s="51" t="s">
        <v>222</v>
      </c>
      <c r="B7" s="28"/>
      <c r="C7" s="28"/>
      <c r="D7" s="28"/>
      <c r="E7" s="28"/>
      <c r="F7" s="28"/>
      <c r="G7" s="28"/>
      <c r="H7" s="28"/>
      <c r="I7" s="28"/>
      <c r="J7" s="28"/>
      <c r="K7" s="28"/>
      <c r="L7" s="28"/>
    </row>
    <row r="8" spans="1:12" ht="15.75" thickBot="1" x14ac:dyDescent="0.3">
      <c r="A8" s="51" t="s">
        <v>219</v>
      </c>
      <c r="B8" s="3"/>
      <c r="C8" s="3"/>
      <c r="D8" s="3"/>
      <c r="E8" s="3"/>
      <c r="F8" s="3"/>
      <c r="G8" s="3"/>
      <c r="H8" s="3"/>
      <c r="I8" s="3"/>
      <c r="J8" s="3"/>
      <c r="K8" s="3"/>
      <c r="L8" s="3"/>
    </row>
    <row r="9" spans="1:12" ht="29.25" thickBot="1" x14ac:dyDescent="0.3">
      <c r="A9" s="137" t="s">
        <v>40</v>
      </c>
      <c r="B9" s="138">
        <f>B6*B7*B8</f>
        <v>0</v>
      </c>
      <c r="C9" s="138">
        <f t="shared" ref="C9:L9" si="1">C6*C7*C8</f>
        <v>0</v>
      </c>
      <c r="D9" s="138">
        <f t="shared" si="1"/>
        <v>0</v>
      </c>
      <c r="E9" s="138">
        <f t="shared" si="1"/>
        <v>0</v>
      </c>
      <c r="F9" s="138">
        <f t="shared" si="1"/>
        <v>0</v>
      </c>
      <c r="G9" s="138">
        <f t="shared" si="1"/>
        <v>0</v>
      </c>
      <c r="H9" s="138">
        <f t="shared" si="1"/>
        <v>0</v>
      </c>
      <c r="I9" s="138">
        <f t="shared" si="1"/>
        <v>0</v>
      </c>
      <c r="J9" s="138">
        <f t="shared" si="1"/>
        <v>0</v>
      </c>
      <c r="K9" s="138">
        <f t="shared" si="1"/>
        <v>0</v>
      </c>
      <c r="L9" s="138">
        <f t="shared" si="1"/>
        <v>0</v>
      </c>
    </row>
    <row r="10" spans="1:12" ht="15.75" thickBot="1" x14ac:dyDescent="0.3">
      <c r="A10" s="57" t="s">
        <v>41</v>
      </c>
      <c r="B10" s="131"/>
      <c r="C10" s="131"/>
      <c r="D10" s="3"/>
      <c r="E10" s="3"/>
      <c r="F10" s="3"/>
      <c r="G10" s="3"/>
      <c r="H10" s="3"/>
      <c r="I10" s="3"/>
      <c r="J10" s="3"/>
      <c r="K10" s="3"/>
      <c r="L10" s="3"/>
    </row>
    <row r="11" spans="1:12" ht="15.75" thickBot="1" x14ac:dyDescent="0.3">
      <c r="A11" s="57" t="s">
        <v>222</v>
      </c>
      <c r="B11" s="132"/>
      <c r="C11" s="132"/>
      <c r="D11" s="132"/>
      <c r="E11" s="132"/>
      <c r="F11" s="132"/>
      <c r="G11" s="132"/>
      <c r="H11" s="132"/>
      <c r="I11" s="132"/>
      <c r="J11" s="132"/>
      <c r="K11" s="132"/>
      <c r="L11" s="132"/>
    </row>
    <row r="12" spans="1:12" ht="15" customHeight="1" thickBot="1" x14ac:dyDescent="0.3">
      <c r="A12" s="57" t="s">
        <v>219</v>
      </c>
      <c r="B12" s="133"/>
      <c r="C12" s="133"/>
      <c r="D12" s="133"/>
      <c r="E12" s="133"/>
      <c r="F12" s="133"/>
      <c r="G12" s="133"/>
      <c r="H12" s="133"/>
      <c r="I12" s="133"/>
      <c r="J12" s="133"/>
      <c r="K12" s="133"/>
      <c r="L12" s="133"/>
    </row>
    <row r="13" spans="1:12" ht="29.25" thickBot="1" x14ac:dyDescent="0.3">
      <c r="A13" s="137" t="s">
        <v>42</v>
      </c>
      <c r="B13" s="138">
        <f>B10*B11*B12</f>
        <v>0</v>
      </c>
      <c r="C13" s="138">
        <f t="shared" ref="C13:L13" si="2">C10*C11*C12</f>
        <v>0</v>
      </c>
      <c r="D13" s="138">
        <f t="shared" si="2"/>
        <v>0</v>
      </c>
      <c r="E13" s="138">
        <f t="shared" si="2"/>
        <v>0</v>
      </c>
      <c r="F13" s="138">
        <f t="shared" si="2"/>
        <v>0</v>
      </c>
      <c r="G13" s="138">
        <f t="shared" si="2"/>
        <v>0</v>
      </c>
      <c r="H13" s="138">
        <f t="shared" si="2"/>
        <v>0</v>
      </c>
      <c r="I13" s="138">
        <f t="shared" si="2"/>
        <v>0</v>
      </c>
      <c r="J13" s="138">
        <f t="shared" si="2"/>
        <v>0</v>
      </c>
      <c r="K13" s="138">
        <f t="shared" si="2"/>
        <v>0</v>
      </c>
      <c r="L13" s="138">
        <f t="shared" si="2"/>
        <v>0</v>
      </c>
    </row>
    <row r="14" spans="1:12" ht="15.75" thickBot="1" x14ac:dyDescent="0.3">
      <c r="A14" s="194" t="s">
        <v>43</v>
      </c>
      <c r="B14" s="195">
        <f>B9+B13</f>
        <v>0</v>
      </c>
      <c r="C14" s="195">
        <f t="shared" ref="C14:L14" si="3">C9+C13</f>
        <v>0</v>
      </c>
      <c r="D14" s="195">
        <f t="shared" si="3"/>
        <v>0</v>
      </c>
      <c r="E14" s="195">
        <f t="shared" si="3"/>
        <v>0</v>
      </c>
      <c r="F14" s="195">
        <f t="shared" si="3"/>
        <v>0</v>
      </c>
      <c r="G14" s="195">
        <f t="shared" si="3"/>
        <v>0</v>
      </c>
      <c r="H14" s="195">
        <f t="shared" si="3"/>
        <v>0</v>
      </c>
      <c r="I14" s="195">
        <f t="shared" si="3"/>
        <v>0</v>
      </c>
      <c r="J14" s="195">
        <f t="shared" si="3"/>
        <v>0</v>
      </c>
      <c r="K14" s="195">
        <f t="shared" si="3"/>
        <v>0</v>
      </c>
      <c r="L14" s="195">
        <f t="shared" si="3"/>
        <v>0</v>
      </c>
    </row>
    <row r="15" spans="1:12" ht="15.75" thickBot="1" x14ac:dyDescent="0.3">
      <c r="A15" s="36"/>
      <c r="B15" s="36"/>
      <c r="C15" s="36"/>
      <c r="D15" s="134"/>
      <c r="E15" s="134"/>
      <c r="F15" s="134"/>
      <c r="G15" s="36"/>
      <c r="H15" s="36"/>
      <c r="I15" s="36"/>
      <c r="J15" s="36"/>
      <c r="K15" s="36"/>
      <c r="L15" s="36"/>
    </row>
    <row r="16" spans="1:12" ht="15.75" thickBot="1" x14ac:dyDescent="0.3">
      <c r="A16" s="266" t="s">
        <v>16</v>
      </c>
      <c r="B16" s="267"/>
      <c r="C16" s="267"/>
      <c r="D16" s="267"/>
      <c r="E16" s="285"/>
      <c r="F16" s="135"/>
      <c r="G16" s="36"/>
      <c r="H16" s="36"/>
      <c r="I16" s="36"/>
      <c r="J16" s="36"/>
      <c r="K16" s="36"/>
      <c r="L16" s="36"/>
    </row>
    <row r="17" spans="1:12" ht="15.75" thickBot="1" x14ac:dyDescent="0.3">
      <c r="A17" s="276" t="s">
        <v>223</v>
      </c>
      <c r="B17" s="277"/>
      <c r="C17" s="277"/>
      <c r="D17" s="277"/>
      <c r="E17" s="278"/>
      <c r="F17" s="135"/>
      <c r="G17" s="36"/>
      <c r="H17" s="36"/>
      <c r="I17" s="36"/>
      <c r="J17" s="36"/>
      <c r="K17" s="36"/>
      <c r="L17" s="36"/>
    </row>
    <row r="18" spans="1:12" ht="15.75" thickBot="1" x14ac:dyDescent="0.3">
      <c r="A18" s="276" t="s">
        <v>44</v>
      </c>
      <c r="B18" s="277"/>
      <c r="C18" s="277"/>
      <c r="D18" s="277"/>
      <c r="E18" s="278"/>
      <c r="F18" s="36"/>
      <c r="G18" s="36"/>
      <c r="H18" s="36"/>
      <c r="I18" s="36"/>
      <c r="J18" s="36"/>
      <c r="K18" s="36"/>
      <c r="L18" s="36"/>
    </row>
    <row r="22" spans="1:12" x14ac:dyDescent="0.25">
      <c r="D22" s="74"/>
      <c r="F22" s="136"/>
    </row>
    <row r="23" spans="1:12" x14ac:dyDescent="0.25">
      <c r="D23" s="74"/>
      <c r="F23" s="136"/>
    </row>
    <row r="24" spans="1:12" x14ac:dyDescent="0.25">
      <c r="D24" s="74"/>
      <c r="F24" s="136"/>
    </row>
  </sheetData>
  <mergeCells count="5">
    <mergeCell ref="C4:L4"/>
    <mergeCell ref="A17:E17"/>
    <mergeCell ref="A18:E18"/>
    <mergeCell ref="A16:E16"/>
    <mergeCell ref="A4:A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7440-07FD-41FF-B85B-A3EECDFED6A6}">
  <dimension ref="B2:I29"/>
  <sheetViews>
    <sheetView workbookViewId="0">
      <selection activeCell="C19" sqref="C19"/>
    </sheetView>
  </sheetViews>
  <sheetFormatPr defaultRowHeight="15" x14ac:dyDescent="0.25"/>
  <cols>
    <col min="1" max="1" width="9.140625" style="50"/>
    <col min="2" max="2" width="38.42578125" style="50" customWidth="1"/>
    <col min="3" max="3" width="10.28515625" style="50" customWidth="1"/>
    <col min="4" max="4" width="11.85546875" style="50" bestFit="1" customWidth="1"/>
    <col min="5" max="9" width="10.5703125" style="50" customWidth="1"/>
    <col min="10" max="16384" width="9.140625" style="50"/>
  </cols>
  <sheetData>
    <row r="2" spans="2:9" x14ac:dyDescent="0.25">
      <c r="B2" s="304" t="s">
        <v>263</v>
      </c>
      <c r="C2" s="304"/>
    </row>
    <row r="4" spans="2:9" ht="30" x14ac:dyDescent="0.25">
      <c r="B4" s="139" t="s">
        <v>25</v>
      </c>
      <c r="C4" s="140" t="s">
        <v>218</v>
      </c>
      <c r="D4" s="140" t="s">
        <v>19</v>
      </c>
      <c r="E4" s="305" t="s">
        <v>272</v>
      </c>
      <c r="F4" s="306"/>
      <c r="G4" s="306"/>
      <c r="H4" s="306"/>
      <c r="I4" s="307"/>
    </row>
    <row r="5" spans="2:9" x14ac:dyDescent="0.25">
      <c r="B5" s="124"/>
      <c r="C5" s="126"/>
      <c r="D5" s="125">
        <v>2018</v>
      </c>
      <c r="E5" s="126">
        <v>2019</v>
      </c>
      <c r="F5" s="126">
        <v>2020</v>
      </c>
      <c r="G5" s="126">
        <v>2021</v>
      </c>
      <c r="H5" s="126">
        <v>2022</v>
      </c>
      <c r="I5" s="126">
        <v>2023</v>
      </c>
    </row>
    <row r="6" spans="2:9" x14ac:dyDescent="0.25">
      <c r="B6" s="308" t="s">
        <v>264</v>
      </c>
      <c r="C6" s="309"/>
      <c r="D6" s="309"/>
      <c r="E6" s="309"/>
      <c r="F6" s="309"/>
      <c r="G6" s="309"/>
      <c r="H6" s="309"/>
      <c r="I6" s="310"/>
    </row>
    <row r="7" spans="2:9" x14ac:dyDescent="0.25">
      <c r="B7" s="127" t="s">
        <v>268</v>
      </c>
      <c r="C7" s="128" t="s">
        <v>260</v>
      </c>
      <c r="D7" s="129"/>
      <c r="E7" s="129"/>
      <c r="F7" s="129"/>
      <c r="G7" s="129"/>
      <c r="H7" s="129"/>
      <c r="I7" s="129"/>
    </row>
    <row r="8" spans="2:9" x14ac:dyDescent="0.25">
      <c r="B8" s="127" t="s">
        <v>269</v>
      </c>
      <c r="C8" s="128" t="s">
        <v>260</v>
      </c>
      <c r="D8" s="129"/>
      <c r="E8" s="129"/>
      <c r="F8" s="129"/>
      <c r="G8" s="129"/>
      <c r="H8" s="129"/>
      <c r="I8" s="129"/>
    </row>
    <row r="9" spans="2:9" x14ac:dyDescent="0.25">
      <c r="B9" s="139" t="s">
        <v>20</v>
      </c>
      <c r="C9" s="141" t="s">
        <v>260</v>
      </c>
      <c r="D9" s="142">
        <f>SUM(D7:D8)</f>
        <v>0</v>
      </c>
      <c r="E9" s="142">
        <f t="shared" ref="E9:I9" si="0">SUM(E7:E8)</f>
        <v>0</v>
      </c>
      <c r="F9" s="142">
        <f t="shared" si="0"/>
        <v>0</v>
      </c>
      <c r="G9" s="142">
        <f t="shared" si="0"/>
        <v>0</v>
      </c>
      <c r="H9" s="142">
        <f t="shared" si="0"/>
        <v>0</v>
      </c>
      <c r="I9" s="142">
        <f t="shared" si="0"/>
        <v>0</v>
      </c>
    </row>
    <row r="10" spans="2:9" x14ac:dyDescent="0.25">
      <c r="B10" s="308"/>
      <c r="C10" s="309"/>
      <c r="D10" s="309"/>
      <c r="E10" s="309"/>
      <c r="F10" s="309"/>
      <c r="G10" s="309"/>
      <c r="H10" s="309"/>
      <c r="I10" s="310"/>
    </row>
    <row r="11" spans="2:9" x14ac:dyDescent="0.25">
      <c r="B11" s="127"/>
      <c r="C11" s="128"/>
      <c r="D11" s="129"/>
      <c r="E11" s="129"/>
      <c r="F11" s="129"/>
      <c r="G11" s="129"/>
      <c r="H11" s="129"/>
      <c r="I11" s="129"/>
    </row>
    <row r="12" spans="2:9" x14ac:dyDescent="0.25">
      <c r="B12" s="127"/>
      <c r="C12" s="128"/>
      <c r="D12" s="129"/>
      <c r="E12" s="129"/>
      <c r="F12" s="129"/>
      <c r="G12" s="129"/>
      <c r="H12" s="129"/>
      <c r="I12" s="129"/>
    </row>
    <row r="13" spans="2:9" x14ac:dyDescent="0.25">
      <c r="B13" s="127"/>
      <c r="C13" s="128"/>
      <c r="D13" s="129"/>
      <c r="E13" s="129"/>
      <c r="F13" s="129"/>
      <c r="G13" s="129"/>
      <c r="H13" s="129"/>
      <c r="I13" s="129"/>
    </row>
    <row r="14" spans="2:9" x14ac:dyDescent="0.25">
      <c r="B14" s="127"/>
      <c r="C14" s="128" t="s">
        <v>260</v>
      </c>
      <c r="D14" s="129"/>
      <c r="E14" s="129"/>
      <c r="F14" s="129"/>
      <c r="G14" s="129"/>
      <c r="H14" s="129"/>
      <c r="I14" s="129"/>
    </row>
    <row r="15" spans="2:9" x14ac:dyDescent="0.25">
      <c r="B15" s="139" t="s">
        <v>20</v>
      </c>
      <c r="C15" s="141" t="s">
        <v>260</v>
      </c>
      <c r="D15" s="142">
        <f>SUM(D11:D14)</f>
        <v>0</v>
      </c>
      <c r="E15" s="142">
        <f t="shared" ref="E15:I15" si="1">SUM(E11:E14)</f>
        <v>0</v>
      </c>
      <c r="F15" s="142">
        <f t="shared" si="1"/>
        <v>0</v>
      </c>
      <c r="G15" s="142">
        <f t="shared" si="1"/>
        <v>0</v>
      </c>
      <c r="H15" s="142">
        <f t="shared" si="1"/>
        <v>0</v>
      </c>
      <c r="I15" s="142">
        <f t="shared" si="1"/>
        <v>0</v>
      </c>
    </row>
    <row r="16" spans="2:9" x14ac:dyDescent="0.25">
      <c r="B16" s="308" t="s">
        <v>261</v>
      </c>
      <c r="C16" s="309"/>
      <c r="D16" s="309"/>
      <c r="E16" s="309"/>
      <c r="F16" s="309"/>
      <c r="G16" s="309"/>
      <c r="H16" s="309"/>
      <c r="I16" s="310"/>
    </row>
    <row r="17" spans="2:9" x14ac:dyDescent="0.25">
      <c r="B17" s="127"/>
      <c r="C17" s="128" t="s">
        <v>265</v>
      </c>
      <c r="D17" s="129"/>
      <c r="E17" s="129"/>
      <c r="F17" s="129"/>
      <c r="G17" s="129"/>
      <c r="H17" s="129"/>
      <c r="I17" s="129"/>
    </row>
    <row r="18" spans="2:9" x14ac:dyDescent="0.25">
      <c r="B18" s="127"/>
      <c r="C18" s="128" t="s">
        <v>265</v>
      </c>
      <c r="D18" s="129"/>
      <c r="E18" s="129"/>
      <c r="F18" s="129"/>
      <c r="G18" s="129"/>
      <c r="H18" s="129"/>
      <c r="I18" s="129"/>
    </row>
    <row r="19" spans="2:9" x14ac:dyDescent="0.25">
      <c r="B19" s="127"/>
      <c r="C19" s="128" t="s">
        <v>266</v>
      </c>
      <c r="D19" s="129"/>
      <c r="E19" s="129"/>
      <c r="F19" s="129"/>
      <c r="G19" s="129"/>
      <c r="H19" s="129"/>
      <c r="I19" s="129"/>
    </row>
    <row r="20" spans="2:9" x14ac:dyDescent="0.25">
      <c r="B20" s="127"/>
      <c r="C20" s="128" t="s">
        <v>266</v>
      </c>
      <c r="D20" s="129"/>
      <c r="E20" s="129"/>
      <c r="F20" s="129"/>
      <c r="G20" s="129"/>
      <c r="H20" s="129"/>
      <c r="I20" s="129"/>
    </row>
    <row r="21" spans="2:9" x14ac:dyDescent="0.25">
      <c r="B21" s="127"/>
      <c r="C21" s="128" t="s">
        <v>266</v>
      </c>
      <c r="D21" s="129"/>
      <c r="E21" s="129"/>
      <c r="F21" s="129"/>
      <c r="G21" s="129"/>
      <c r="H21" s="129"/>
      <c r="I21" s="129"/>
    </row>
    <row r="22" spans="2:9" x14ac:dyDescent="0.25">
      <c r="B22" s="127"/>
      <c r="C22" s="128" t="s">
        <v>266</v>
      </c>
      <c r="D22" s="129"/>
      <c r="E22" s="129"/>
      <c r="F22" s="129"/>
      <c r="G22" s="129"/>
      <c r="H22" s="129"/>
      <c r="I22" s="129"/>
    </row>
    <row r="23" spans="2:9" x14ac:dyDescent="0.25">
      <c r="B23" s="301" t="s">
        <v>262</v>
      </c>
      <c r="C23" s="302"/>
      <c r="D23" s="302"/>
      <c r="E23" s="302"/>
      <c r="F23" s="302"/>
      <c r="G23" s="302"/>
      <c r="H23" s="302"/>
      <c r="I23" s="303"/>
    </row>
    <row r="24" spans="2:9" x14ac:dyDescent="0.25">
      <c r="B24" s="127"/>
      <c r="C24" s="129" t="s">
        <v>267</v>
      </c>
      <c r="D24" s="129"/>
      <c r="E24" s="129"/>
      <c r="F24" s="129"/>
      <c r="G24" s="129"/>
      <c r="H24" s="129"/>
      <c r="I24" s="129"/>
    </row>
    <row r="25" spans="2:9" x14ac:dyDescent="0.25">
      <c r="B25" s="127"/>
      <c r="C25" s="129" t="s">
        <v>267</v>
      </c>
      <c r="D25" s="129"/>
      <c r="E25" s="129"/>
      <c r="F25" s="129"/>
      <c r="G25" s="129"/>
      <c r="H25" s="129"/>
      <c r="I25" s="129"/>
    </row>
    <row r="26" spans="2:9" x14ac:dyDescent="0.25">
      <c r="B26" s="127"/>
      <c r="C26" s="129" t="s">
        <v>267</v>
      </c>
      <c r="D26" s="129"/>
      <c r="E26" s="129"/>
      <c r="F26" s="129"/>
      <c r="G26" s="129"/>
      <c r="H26" s="129"/>
      <c r="I26" s="129"/>
    </row>
    <row r="27" spans="2:9" x14ac:dyDescent="0.25">
      <c r="B27" s="127"/>
      <c r="C27" s="129" t="s">
        <v>267</v>
      </c>
      <c r="D27" s="129"/>
      <c r="E27" s="129"/>
      <c r="F27" s="129"/>
      <c r="G27" s="129"/>
      <c r="H27" s="129"/>
      <c r="I27" s="129"/>
    </row>
    <row r="28" spans="2:9" x14ac:dyDescent="0.25">
      <c r="B28" s="127"/>
      <c r="C28" s="129" t="s">
        <v>267</v>
      </c>
      <c r="D28" s="129"/>
      <c r="E28" s="129"/>
      <c r="F28" s="129"/>
      <c r="G28" s="129"/>
      <c r="H28" s="129"/>
      <c r="I28" s="129"/>
    </row>
    <row r="29" spans="2:9" x14ac:dyDescent="0.25">
      <c r="B29" s="127"/>
      <c r="C29" s="129" t="s">
        <v>267</v>
      </c>
      <c r="D29" s="129"/>
      <c r="E29" s="129"/>
      <c r="F29" s="129"/>
      <c r="G29" s="129"/>
      <c r="H29" s="129"/>
      <c r="I29" s="129"/>
    </row>
  </sheetData>
  <mergeCells count="6">
    <mergeCell ref="B23:I23"/>
    <mergeCell ref="B2:C2"/>
    <mergeCell ref="E4:I4"/>
    <mergeCell ref="B6:I6"/>
    <mergeCell ref="B10:I10"/>
    <mergeCell ref="B16:I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3"/>
  <sheetViews>
    <sheetView topLeftCell="A10" workbookViewId="0">
      <selection activeCell="A42" sqref="A42:G42"/>
    </sheetView>
  </sheetViews>
  <sheetFormatPr defaultRowHeight="15" x14ac:dyDescent="0.25"/>
  <cols>
    <col min="1" max="1" width="50.5703125" style="49" customWidth="1"/>
    <col min="2" max="2" width="25.28515625" style="49" customWidth="1"/>
    <col min="3" max="3" width="17.7109375" style="49" bestFit="1" customWidth="1"/>
    <col min="4" max="13" width="15.28515625" style="49" bestFit="1" customWidth="1"/>
    <col min="14" max="16384" width="9.140625" style="49"/>
  </cols>
  <sheetData>
    <row r="1" spans="1:13" x14ac:dyDescent="0.25">
      <c r="C1" s="143"/>
      <c r="D1" s="143"/>
      <c r="E1" s="143"/>
      <c r="F1" s="143"/>
      <c r="G1" s="143"/>
    </row>
    <row r="2" spans="1:13" x14ac:dyDescent="0.25">
      <c r="C2" s="143"/>
      <c r="D2" s="143"/>
      <c r="E2" s="143"/>
      <c r="F2" s="143"/>
      <c r="G2" s="143"/>
    </row>
    <row r="3" spans="1:13" x14ac:dyDescent="0.25">
      <c r="A3" s="44" t="s">
        <v>45</v>
      </c>
      <c r="B3" s="36"/>
      <c r="C3" s="67"/>
      <c r="D3" s="67"/>
      <c r="E3" s="67"/>
      <c r="F3" s="67"/>
      <c r="G3" s="67"/>
      <c r="H3" s="36"/>
      <c r="I3" s="36"/>
      <c r="J3" s="36"/>
      <c r="K3" s="36"/>
      <c r="L3" s="36"/>
      <c r="M3" s="36"/>
    </row>
    <row r="4" spans="1:13" x14ac:dyDescent="0.25">
      <c r="A4" s="36"/>
      <c r="B4" s="36"/>
      <c r="C4" s="67"/>
      <c r="D4" s="67"/>
      <c r="E4" s="67"/>
      <c r="F4" s="67"/>
      <c r="G4" s="67"/>
      <c r="H4" s="36"/>
      <c r="I4" s="36"/>
      <c r="J4" s="36"/>
      <c r="K4" s="36"/>
      <c r="L4" s="36"/>
      <c r="M4" s="36"/>
    </row>
    <row r="5" spans="1:13" x14ac:dyDescent="0.25">
      <c r="A5" s="312" t="s">
        <v>46</v>
      </c>
      <c r="B5" s="312"/>
      <c r="C5" s="79"/>
      <c r="D5" s="79"/>
      <c r="E5" s="79"/>
      <c r="F5" s="79"/>
      <c r="G5" s="79"/>
      <c r="H5" s="45"/>
      <c r="I5" s="45"/>
      <c r="J5" s="45"/>
      <c r="K5" s="45"/>
      <c r="L5" s="45"/>
      <c r="M5" s="45"/>
    </row>
    <row r="6" spans="1:13" ht="15.75" thickBot="1" x14ac:dyDescent="0.3">
      <c r="A6" s="313"/>
      <c r="B6" s="313"/>
      <c r="C6" s="79"/>
      <c r="D6" s="79"/>
      <c r="E6" s="79"/>
      <c r="F6" s="79"/>
      <c r="G6" s="79"/>
      <c r="H6" s="45"/>
      <c r="I6" s="45"/>
      <c r="J6" s="45"/>
      <c r="K6" s="45"/>
      <c r="L6" s="45"/>
      <c r="M6" s="45"/>
    </row>
    <row r="7" spans="1:13" x14ac:dyDescent="0.25">
      <c r="A7" s="319" t="s">
        <v>47</v>
      </c>
      <c r="B7" s="319" t="s">
        <v>218</v>
      </c>
      <c r="C7" s="321" t="s">
        <v>233</v>
      </c>
      <c r="D7" s="311" t="s">
        <v>287</v>
      </c>
      <c r="E7" s="298"/>
      <c r="F7" s="298"/>
      <c r="G7" s="298"/>
      <c r="H7" s="298"/>
      <c r="I7" s="298"/>
      <c r="J7" s="298"/>
      <c r="K7" s="298"/>
      <c r="L7" s="298"/>
      <c r="M7" s="298"/>
    </row>
    <row r="8" spans="1:13" ht="15.75" thickBot="1" x14ac:dyDescent="0.3">
      <c r="A8" s="320"/>
      <c r="B8" s="320"/>
      <c r="C8" s="322"/>
      <c r="D8" s="13">
        <v>2019</v>
      </c>
      <c r="E8" s="13">
        <f>D8+1</f>
        <v>2020</v>
      </c>
      <c r="F8" s="13">
        <f t="shared" ref="F8:M8" si="0">E8+1</f>
        <v>2021</v>
      </c>
      <c r="G8" s="13">
        <f t="shared" si="0"/>
        <v>2022</v>
      </c>
      <c r="H8" s="13">
        <f t="shared" si="0"/>
        <v>2023</v>
      </c>
      <c r="I8" s="13">
        <f t="shared" si="0"/>
        <v>2024</v>
      </c>
      <c r="J8" s="13">
        <f t="shared" si="0"/>
        <v>2025</v>
      </c>
      <c r="K8" s="13">
        <f t="shared" si="0"/>
        <v>2026</v>
      </c>
      <c r="L8" s="13">
        <f t="shared" si="0"/>
        <v>2027</v>
      </c>
      <c r="M8" s="13">
        <f t="shared" si="0"/>
        <v>2028</v>
      </c>
    </row>
    <row r="9" spans="1:13" x14ac:dyDescent="0.25">
      <c r="A9" s="121"/>
      <c r="B9" s="95" t="s">
        <v>36</v>
      </c>
      <c r="C9" s="122"/>
      <c r="D9" s="117"/>
      <c r="E9" s="117"/>
      <c r="F9" s="117"/>
      <c r="G9" s="117"/>
      <c r="H9" s="117"/>
      <c r="I9" s="117"/>
      <c r="J9" s="117"/>
      <c r="K9" s="117"/>
      <c r="L9" s="117"/>
      <c r="M9" s="117"/>
    </row>
    <row r="10" spans="1:13" x14ac:dyDescent="0.25">
      <c r="A10" s="121"/>
      <c r="B10" s="95" t="s">
        <v>36</v>
      </c>
      <c r="C10" s="122"/>
      <c r="D10" s="117"/>
      <c r="E10" s="117"/>
      <c r="F10" s="117"/>
      <c r="G10" s="117"/>
      <c r="H10" s="117"/>
      <c r="I10" s="117"/>
      <c r="J10" s="117"/>
      <c r="K10" s="117"/>
      <c r="L10" s="117"/>
      <c r="M10" s="117"/>
    </row>
    <row r="11" spans="1:13" x14ac:dyDescent="0.25">
      <c r="A11" s="121"/>
      <c r="B11" s="95" t="s">
        <v>36</v>
      </c>
      <c r="C11" s="122"/>
      <c r="D11" s="117"/>
      <c r="E11" s="117"/>
      <c r="F11" s="117"/>
      <c r="G11" s="117"/>
      <c r="H11" s="117"/>
      <c r="I11" s="117"/>
      <c r="J11" s="117"/>
      <c r="K11" s="117"/>
      <c r="L11" s="117"/>
      <c r="M11" s="117"/>
    </row>
    <row r="12" spans="1:13" x14ac:dyDescent="0.25">
      <c r="A12" s="121"/>
      <c r="B12" s="95" t="s">
        <v>36</v>
      </c>
      <c r="C12" s="122"/>
      <c r="D12" s="117"/>
      <c r="E12" s="117"/>
      <c r="F12" s="117"/>
      <c r="G12" s="117"/>
      <c r="H12" s="117"/>
      <c r="I12" s="117"/>
      <c r="J12" s="117"/>
      <c r="K12" s="117"/>
      <c r="L12" s="117"/>
      <c r="M12" s="117"/>
    </row>
    <row r="13" spans="1:13" x14ac:dyDescent="0.25">
      <c r="A13" s="121"/>
      <c r="B13" s="95" t="s">
        <v>279</v>
      </c>
      <c r="C13" s="122"/>
      <c r="D13" s="117"/>
      <c r="E13" s="117"/>
      <c r="F13" s="117"/>
      <c r="G13" s="117"/>
      <c r="H13" s="117"/>
      <c r="I13" s="117"/>
      <c r="J13" s="117"/>
      <c r="K13" s="117"/>
      <c r="L13" s="117"/>
      <c r="M13" s="117"/>
    </row>
    <row r="14" spans="1:13" x14ac:dyDescent="0.25">
      <c r="A14" s="121"/>
      <c r="B14" s="95" t="s">
        <v>36</v>
      </c>
      <c r="C14" s="122"/>
      <c r="D14" s="117"/>
      <c r="E14" s="117"/>
      <c r="F14" s="117"/>
      <c r="G14" s="117"/>
      <c r="H14" s="117"/>
      <c r="I14" s="117"/>
      <c r="J14" s="117"/>
      <c r="K14" s="117"/>
      <c r="L14" s="117"/>
      <c r="M14" s="117"/>
    </row>
    <row r="15" spans="1:13" x14ac:dyDescent="0.25">
      <c r="A15" s="121"/>
      <c r="B15" s="95" t="s">
        <v>267</v>
      </c>
      <c r="C15" s="122"/>
      <c r="D15" s="117"/>
      <c r="E15" s="117"/>
      <c r="F15" s="117"/>
      <c r="G15" s="117"/>
      <c r="H15" s="117"/>
      <c r="I15" s="117"/>
      <c r="J15" s="117"/>
      <c r="K15" s="117"/>
      <c r="L15" s="117"/>
      <c r="M15" s="117"/>
    </row>
    <row r="16" spans="1:13" x14ac:dyDescent="0.25">
      <c r="A16" s="121"/>
      <c r="B16" s="95" t="s">
        <v>36</v>
      </c>
      <c r="C16" s="122"/>
      <c r="D16" s="117"/>
      <c r="E16" s="117"/>
      <c r="F16" s="117"/>
      <c r="G16" s="117"/>
      <c r="H16" s="117"/>
      <c r="I16" s="117"/>
      <c r="J16" s="117"/>
      <c r="K16" s="117"/>
      <c r="L16" s="117"/>
      <c r="M16" s="117"/>
    </row>
    <row r="17" spans="1:13" x14ac:dyDescent="0.25">
      <c r="A17" s="121"/>
      <c r="B17" s="95" t="s">
        <v>278</v>
      </c>
      <c r="C17" s="122"/>
      <c r="D17" s="117"/>
      <c r="E17" s="117"/>
      <c r="F17" s="117"/>
      <c r="G17" s="117"/>
      <c r="H17" s="117"/>
      <c r="I17" s="117"/>
      <c r="J17" s="117"/>
      <c r="K17" s="117"/>
      <c r="L17" s="117"/>
      <c r="M17" s="117"/>
    </row>
    <row r="18" spans="1:13" x14ac:dyDescent="0.25">
      <c r="A18" s="121"/>
      <c r="B18" s="95" t="s">
        <v>36</v>
      </c>
      <c r="C18" s="122"/>
      <c r="D18" s="117"/>
      <c r="E18" s="117"/>
      <c r="F18" s="117"/>
      <c r="G18" s="117"/>
      <c r="H18" s="117"/>
      <c r="I18" s="117"/>
      <c r="J18" s="117"/>
      <c r="K18" s="117"/>
      <c r="L18" s="117"/>
      <c r="M18" s="117"/>
    </row>
    <row r="19" spans="1:13" x14ac:dyDescent="0.25">
      <c r="A19" s="121"/>
      <c r="B19" s="95" t="s">
        <v>277</v>
      </c>
      <c r="C19" s="122"/>
      <c r="D19" s="117"/>
      <c r="E19" s="117"/>
      <c r="F19" s="117"/>
      <c r="G19" s="117"/>
      <c r="H19" s="117"/>
      <c r="I19" s="117"/>
      <c r="J19" s="117"/>
      <c r="K19" s="117"/>
      <c r="L19" s="117"/>
      <c r="M19" s="117"/>
    </row>
    <row r="20" spans="1:13" ht="15.75" thickBot="1" x14ac:dyDescent="0.3">
      <c r="A20" s="51" t="s">
        <v>20</v>
      </c>
      <c r="B20" s="95"/>
      <c r="C20" s="117"/>
      <c r="D20" s="117"/>
      <c r="E20" s="117"/>
      <c r="F20" s="117"/>
      <c r="G20" s="117"/>
      <c r="H20" s="117"/>
      <c r="I20" s="117"/>
      <c r="J20" s="117"/>
      <c r="K20" s="117"/>
      <c r="L20" s="117"/>
      <c r="M20" s="117"/>
    </row>
    <row r="21" spans="1:13" x14ac:dyDescent="0.25">
      <c r="A21" s="36"/>
      <c r="B21" s="36"/>
      <c r="C21" s="36"/>
      <c r="D21" s="36"/>
      <c r="E21" s="36"/>
      <c r="F21" s="36"/>
      <c r="G21" s="36"/>
      <c r="H21" s="36"/>
      <c r="I21" s="36"/>
      <c r="J21" s="36"/>
      <c r="K21" s="36"/>
      <c r="L21" s="36"/>
      <c r="M21" s="36"/>
    </row>
    <row r="22" spans="1:13" x14ac:dyDescent="0.25">
      <c r="A22" s="312" t="s">
        <v>224</v>
      </c>
      <c r="B22" s="312"/>
      <c r="C22" s="45"/>
      <c r="D22" s="45" t="s">
        <v>11</v>
      </c>
      <c r="E22" s="45"/>
      <c r="F22" s="45"/>
      <c r="G22" s="45"/>
      <c r="H22" s="45"/>
      <c r="I22" s="45"/>
      <c r="J22" s="45"/>
      <c r="K22" s="45"/>
      <c r="L22" s="45"/>
      <c r="M22" s="45"/>
    </row>
    <row r="23" spans="1:13" ht="15.75" thickBot="1" x14ac:dyDescent="0.3">
      <c r="A23" s="313"/>
      <c r="B23" s="313"/>
      <c r="C23" s="59"/>
      <c r="D23" s="118"/>
      <c r="E23" s="118"/>
      <c r="F23" s="118"/>
      <c r="G23" s="118"/>
      <c r="H23" s="118"/>
      <c r="I23" s="118"/>
      <c r="J23" s="118"/>
      <c r="K23" s="118"/>
      <c r="L23" s="118"/>
      <c r="M23" s="118"/>
    </row>
    <row r="24" spans="1:13" x14ac:dyDescent="0.25">
      <c r="A24" s="319" t="s">
        <v>47</v>
      </c>
      <c r="B24" s="319" t="s">
        <v>286</v>
      </c>
      <c r="C24" s="321" t="s">
        <v>252</v>
      </c>
      <c r="D24" s="311" t="s">
        <v>244</v>
      </c>
      <c r="E24" s="298"/>
      <c r="F24" s="298"/>
      <c r="G24" s="298"/>
      <c r="H24" s="298"/>
      <c r="I24" s="298"/>
      <c r="J24" s="298"/>
      <c r="K24" s="298"/>
      <c r="L24" s="298"/>
      <c r="M24" s="298"/>
    </row>
    <row r="25" spans="1:13" ht="15.75" thickBot="1" x14ac:dyDescent="0.3">
      <c r="A25" s="320"/>
      <c r="B25" s="320"/>
      <c r="C25" s="322"/>
      <c r="D25" s="13">
        <f t="shared" ref="D25:M25" si="1">D8</f>
        <v>2019</v>
      </c>
      <c r="E25" s="13">
        <f t="shared" si="1"/>
        <v>2020</v>
      </c>
      <c r="F25" s="13">
        <f t="shared" si="1"/>
        <v>2021</v>
      </c>
      <c r="G25" s="13">
        <f t="shared" si="1"/>
        <v>2022</v>
      </c>
      <c r="H25" s="13">
        <f t="shared" si="1"/>
        <v>2023</v>
      </c>
      <c r="I25" s="13">
        <f t="shared" si="1"/>
        <v>2024</v>
      </c>
      <c r="J25" s="13">
        <f t="shared" si="1"/>
        <v>2025</v>
      </c>
      <c r="K25" s="13">
        <f t="shared" si="1"/>
        <v>2026</v>
      </c>
      <c r="L25" s="13">
        <f t="shared" si="1"/>
        <v>2027</v>
      </c>
      <c r="M25" s="13">
        <f t="shared" si="1"/>
        <v>2028</v>
      </c>
    </row>
    <row r="26" spans="1:13" x14ac:dyDescent="0.25">
      <c r="A26" s="121"/>
      <c r="B26" s="123"/>
      <c r="C26" s="7"/>
      <c r="D26" s="4"/>
      <c r="E26" s="4"/>
      <c r="F26" s="4"/>
      <c r="G26" s="4"/>
      <c r="H26" s="4"/>
      <c r="I26" s="4"/>
      <c r="J26" s="4"/>
      <c r="K26" s="4"/>
      <c r="L26" s="4"/>
      <c r="M26" s="4"/>
    </row>
    <row r="27" spans="1:13" x14ac:dyDescent="0.25">
      <c r="A27" s="121"/>
      <c r="B27" s="123"/>
      <c r="C27" s="7"/>
      <c r="D27" s="4"/>
      <c r="E27" s="4"/>
      <c r="F27" s="4"/>
      <c r="G27" s="4"/>
      <c r="H27" s="4"/>
      <c r="I27" s="4"/>
      <c r="J27" s="4"/>
      <c r="K27" s="4"/>
      <c r="L27" s="4"/>
      <c r="M27" s="4"/>
    </row>
    <row r="28" spans="1:13" x14ac:dyDescent="0.25">
      <c r="A28" s="121"/>
      <c r="B28" s="123"/>
      <c r="C28" s="7"/>
      <c r="D28" s="4"/>
      <c r="E28" s="4"/>
      <c r="F28" s="4"/>
      <c r="G28" s="4"/>
      <c r="H28" s="4"/>
      <c r="I28" s="4"/>
      <c r="J28" s="4"/>
      <c r="K28" s="4"/>
      <c r="L28" s="4"/>
      <c r="M28" s="4"/>
    </row>
    <row r="29" spans="1:13" x14ac:dyDescent="0.25">
      <c r="A29" s="121"/>
      <c r="B29" s="123"/>
      <c r="C29" s="7"/>
      <c r="D29" s="4"/>
      <c r="E29" s="4"/>
      <c r="F29" s="4"/>
      <c r="G29" s="4"/>
      <c r="H29" s="4"/>
      <c r="I29" s="4"/>
      <c r="J29" s="4"/>
      <c r="K29" s="4"/>
      <c r="L29" s="4"/>
      <c r="M29" s="4"/>
    </row>
    <row r="30" spans="1:13" x14ac:dyDescent="0.25">
      <c r="A30" s="121"/>
      <c r="B30" s="123"/>
      <c r="C30" s="7"/>
      <c r="D30" s="4"/>
      <c r="E30" s="4"/>
      <c r="F30" s="4"/>
      <c r="G30" s="4"/>
      <c r="H30" s="4"/>
      <c r="I30" s="4"/>
      <c r="J30" s="4"/>
      <c r="K30" s="4"/>
      <c r="L30" s="4"/>
      <c r="M30" s="4"/>
    </row>
    <row r="31" spans="1:13" x14ac:dyDescent="0.25">
      <c r="A31" s="121"/>
      <c r="B31" s="123"/>
      <c r="C31" s="7"/>
      <c r="D31" s="4"/>
      <c r="E31" s="4"/>
      <c r="F31" s="4"/>
      <c r="G31" s="4"/>
      <c r="H31" s="4"/>
      <c r="I31" s="4"/>
      <c r="J31" s="4"/>
      <c r="K31" s="4"/>
      <c r="L31" s="4"/>
      <c r="M31" s="4"/>
    </row>
    <row r="32" spans="1:13" x14ac:dyDescent="0.25">
      <c r="A32" s="121"/>
      <c r="B32" s="123"/>
      <c r="C32" s="7"/>
      <c r="D32" s="4"/>
      <c r="E32" s="4"/>
      <c r="F32" s="4"/>
      <c r="G32" s="4"/>
      <c r="H32" s="4"/>
      <c r="I32" s="4"/>
      <c r="J32" s="4"/>
      <c r="K32" s="4"/>
      <c r="L32" s="4"/>
      <c r="M32" s="4"/>
    </row>
    <row r="33" spans="1:13" x14ac:dyDescent="0.25">
      <c r="A33" s="121"/>
      <c r="B33" s="123"/>
      <c r="C33" s="7"/>
      <c r="D33" s="4"/>
      <c r="E33" s="4"/>
      <c r="F33" s="4"/>
      <c r="G33" s="4"/>
      <c r="H33" s="4"/>
      <c r="I33" s="4"/>
      <c r="J33" s="4"/>
      <c r="K33" s="4"/>
      <c r="L33" s="4"/>
      <c r="M33" s="4"/>
    </row>
    <row r="34" spans="1:13" x14ac:dyDescent="0.25">
      <c r="A34" s="121"/>
      <c r="B34" s="123"/>
      <c r="C34" s="7"/>
      <c r="D34" s="4"/>
      <c r="E34" s="4"/>
      <c r="F34" s="4"/>
      <c r="G34" s="4"/>
      <c r="H34" s="4"/>
      <c r="I34" s="4"/>
      <c r="J34" s="4"/>
      <c r="K34" s="4"/>
      <c r="L34" s="4"/>
      <c r="M34" s="4"/>
    </row>
    <row r="35" spans="1:13" x14ac:dyDescent="0.25">
      <c r="A35" s="121"/>
      <c r="B35" s="123"/>
      <c r="C35" s="7"/>
      <c r="D35" s="4"/>
      <c r="E35" s="4"/>
      <c r="F35" s="4"/>
      <c r="G35" s="4"/>
      <c r="H35" s="4"/>
      <c r="I35" s="4"/>
      <c r="J35" s="4"/>
      <c r="K35" s="4"/>
      <c r="L35" s="4"/>
      <c r="M35" s="4"/>
    </row>
    <row r="36" spans="1:13" x14ac:dyDescent="0.25">
      <c r="A36" s="121"/>
      <c r="B36" s="123"/>
      <c r="C36" s="7"/>
      <c r="D36" s="4"/>
      <c r="E36" s="4"/>
      <c r="F36" s="4"/>
      <c r="G36" s="4"/>
      <c r="H36" s="4"/>
      <c r="I36" s="4"/>
      <c r="J36" s="4"/>
      <c r="K36" s="4"/>
      <c r="L36" s="4"/>
      <c r="M36" s="4"/>
    </row>
    <row r="37" spans="1:13" x14ac:dyDescent="0.25">
      <c r="A37" s="317" t="s">
        <v>20</v>
      </c>
      <c r="B37" s="318"/>
      <c r="C37" s="119">
        <f t="shared" ref="C37:M37" si="2">SUM(C26:C36)</f>
        <v>0</v>
      </c>
      <c r="D37" s="119">
        <f t="shared" si="2"/>
        <v>0</v>
      </c>
      <c r="E37" s="119">
        <f t="shared" si="2"/>
        <v>0</v>
      </c>
      <c r="F37" s="119">
        <f t="shared" si="2"/>
        <v>0</v>
      </c>
      <c r="G37" s="119">
        <f t="shared" si="2"/>
        <v>0</v>
      </c>
      <c r="H37" s="119">
        <f t="shared" si="2"/>
        <v>0</v>
      </c>
      <c r="I37" s="119">
        <f t="shared" si="2"/>
        <v>0</v>
      </c>
      <c r="J37" s="119">
        <f t="shared" si="2"/>
        <v>0</v>
      </c>
      <c r="K37" s="119">
        <f t="shared" si="2"/>
        <v>0</v>
      </c>
      <c r="L37" s="119">
        <f t="shared" si="2"/>
        <v>0</v>
      </c>
      <c r="M37" s="119">
        <f t="shared" si="2"/>
        <v>0</v>
      </c>
    </row>
    <row r="38" spans="1:13" ht="15.75" thickBot="1" x14ac:dyDescent="0.3">
      <c r="A38" s="36"/>
      <c r="B38" s="36"/>
      <c r="C38" s="36"/>
      <c r="D38" s="36"/>
      <c r="E38" s="36"/>
      <c r="F38" s="36"/>
      <c r="G38" s="36"/>
      <c r="H38" s="36"/>
      <c r="I38" s="36"/>
      <c r="J38" s="36"/>
      <c r="K38" s="36"/>
      <c r="L38" s="36"/>
      <c r="M38" s="36"/>
    </row>
    <row r="39" spans="1:13" ht="15.75" thickBot="1" x14ac:dyDescent="0.3">
      <c r="A39" s="314" t="s">
        <v>16</v>
      </c>
      <c r="B39" s="315"/>
      <c r="C39" s="315"/>
      <c r="D39" s="315"/>
      <c r="E39" s="315"/>
      <c r="F39" s="315"/>
      <c r="G39" s="316"/>
      <c r="H39" s="36"/>
      <c r="I39" s="36"/>
      <c r="J39" s="36"/>
      <c r="K39" s="36"/>
      <c r="L39" s="36"/>
      <c r="M39" s="36"/>
    </row>
    <row r="40" spans="1:13" ht="15.75" thickBot="1" x14ac:dyDescent="0.3">
      <c r="A40" s="276" t="s">
        <v>48</v>
      </c>
      <c r="B40" s="277"/>
      <c r="C40" s="277"/>
      <c r="D40" s="277"/>
      <c r="E40" s="277"/>
      <c r="F40" s="277"/>
      <c r="G40" s="278"/>
      <c r="H40" s="36"/>
      <c r="I40" s="36"/>
      <c r="J40" s="36"/>
      <c r="K40" s="36"/>
      <c r="L40" s="36"/>
      <c r="M40" s="36"/>
    </row>
    <row r="41" spans="1:13" ht="15.75" thickBot="1" x14ac:dyDescent="0.3">
      <c r="A41" s="276" t="s">
        <v>296</v>
      </c>
      <c r="B41" s="277"/>
      <c r="C41" s="277"/>
      <c r="D41" s="277"/>
      <c r="E41" s="277"/>
      <c r="F41" s="277"/>
      <c r="G41" s="278"/>
      <c r="H41" s="120"/>
      <c r="I41" s="36"/>
      <c r="J41" s="36"/>
      <c r="K41" s="36"/>
      <c r="L41" s="36"/>
      <c r="M41" s="36"/>
    </row>
    <row r="42" spans="1:13" ht="28.5" customHeight="1" thickBot="1" x14ac:dyDescent="0.3">
      <c r="A42" s="263" t="s">
        <v>297</v>
      </c>
      <c r="B42" s="264"/>
      <c r="C42" s="264"/>
      <c r="D42" s="264"/>
      <c r="E42" s="264"/>
      <c r="F42" s="264"/>
      <c r="G42" s="295"/>
      <c r="H42" s="36"/>
      <c r="I42" s="36"/>
      <c r="J42" s="36"/>
      <c r="K42" s="36"/>
      <c r="L42" s="36"/>
      <c r="M42" s="36"/>
    </row>
    <row r="43" spans="1:13" x14ac:dyDescent="0.25">
      <c r="A43" s="36"/>
      <c r="B43" s="36"/>
      <c r="C43" s="36"/>
      <c r="D43" s="36"/>
      <c r="E43" s="36"/>
      <c r="F43" s="36"/>
      <c r="G43" s="36"/>
      <c r="H43" s="36"/>
      <c r="I43" s="36"/>
      <c r="J43" s="36"/>
      <c r="K43" s="36"/>
      <c r="L43" s="36"/>
      <c r="M43" s="36"/>
    </row>
  </sheetData>
  <mergeCells count="15">
    <mergeCell ref="A42:G42"/>
    <mergeCell ref="D24:M24"/>
    <mergeCell ref="D7:M7"/>
    <mergeCell ref="A5:B6"/>
    <mergeCell ref="A22:B23"/>
    <mergeCell ref="A39:G39"/>
    <mergeCell ref="A40:G40"/>
    <mergeCell ref="A41:G41"/>
    <mergeCell ref="A37:B37"/>
    <mergeCell ref="A7:A8"/>
    <mergeCell ref="B7:B8"/>
    <mergeCell ref="A24:A25"/>
    <mergeCell ref="B24:B25"/>
    <mergeCell ref="C7:C8"/>
    <mergeCell ref="C24:C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777536DD7D084AA03850F4CE0574F5" ma:contentTypeVersion="8" ma:contentTypeDescription="Create a new document." ma:contentTypeScope="" ma:versionID="bcc760493e8ff0cc0eca341892b458d1">
  <xsd:schema xmlns:xsd="http://www.w3.org/2001/XMLSchema" xmlns:xs="http://www.w3.org/2001/XMLSchema" xmlns:p="http://schemas.microsoft.com/office/2006/metadata/properties" xmlns:ns2="7dd04e85-fdda-4793-bdc9-c470325b466e" targetNamespace="http://schemas.microsoft.com/office/2006/metadata/properties" ma:root="true" ma:fieldsID="a279cf32b88818f5c0ae24da530d4d03" ns2:_="">
    <xsd:import namespace="7dd04e85-fdda-4793-bdc9-c470325b46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d04e85-fdda-4793-bdc9-c470325b4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02F2E7-C59C-49A0-9D38-7296BB41B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d04e85-fdda-4793-bdc9-c470325b46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7DECFB-14D2-4FF8-8E78-032EDEC7FBC6}">
  <ds:schemaRefs>
    <ds:schemaRef ds:uri="http://schemas.microsoft.com/office/infopath/2007/PartnerControls"/>
    <ds:schemaRef ds:uri="http://schemas.openxmlformats.org/package/2006/metadata/core-properties"/>
    <ds:schemaRef ds:uri="7dd04e85-fdda-4793-bdc9-c470325b466e"/>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purl.org/dc/terms/"/>
  </ds:schemaRefs>
</ds:datastoreItem>
</file>

<file path=customXml/itemProps3.xml><?xml version="1.0" encoding="utf-8"?>
<ds:datastoreItem xmlns:ds="http://schemas.openxmlformats.org/officeDocument/2006/customXml" ds:itemID="{AEB090E7-0205-46F9-82CA-06BEFCB226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Naslovna</vt:lpstr>
      <vt:lpstr>Uputstvo</vt:lpstr>
      <vt:lpstr>2.1. Informacije o podnosiocu</vt:lpstr>
      <vt:lpstr>3.2.Struktura i obim proizvodnj</vt:lpstr>
      <vt:lpstr>3.3.Mat. input 3.4. Mat. troš.</vt:lpstr>
      <vt:lpstr>Zaposleni 4.2, 4.3</vt:lpstr>
      <vt:lpstr>4.4. Projekcija zaposlenih</vt:lpstr>
      <vt:lpstr>6.2 Podaci o zemljištu</vt:lpstr>
      <vt:lpstr>8.1. Plan prodaje</vt:lpstr>
      <vt:lpstr>8.2. Ukupni prihodi</vt:lpstr>
      <vt:lpstr>8.3. Obračun amortizacije</vt:lpstr>
      <vt:lpstr>8.4. Strukt. i dinamika ulaganj</vt:lpstr>
      <vt:lpstr>8.5. Izvori finansiranja</vt:lpstr>
      <vt:lpstr>8.6. Bilans uspjeha</vt:lpstr>
      <vt:lpstr>8.7. Novčani tok</vt:lpstr>
      <vt:lpstr>8.8. Bilans stanja</vt:lpstr>
      <vt:lpstr>9.1. Statička ocjena efikasnost</vt:lpstr>
      <vt:lpstr>9.2.1. Ekonomski tok</vt:lpstr>
      <vt:lpstr>9.2.2. Neto sadašnja vrijednost</vt:lpstr>
      <vt:lpstr>10. Dobijeni rezultat</vt:lpstr>
      <vt:lpstr>'2.1. Informacije o podnosiocu'!_ftn1</vt:lpstr>
      <vt:lpstr>'2.1. Informacije o podnosiocu'!_ftnref1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Djordje Teofilovic</dc:creator>
  <cp:lastModifiedBy>Ajna</cp:lastModifiedBy>
  <dcterms:created xsi:type="dcterms:W3CDTF">2011-02-01T11:53:43Z</dcterms:created>
  <dcterms:modified xsi:type="dcterms:W3CDTF">2019-08-05T07:35:08Z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0x01010066777536DD7D084AA03850F4CE0574F5</vt:lpwstr>
  </property>
</Properties>
</file>